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2504" windowHeight="7344"/>
  </bookViews>
  <sheets>
    <sheet name="CALCS" sheetId="1" r:id="rId1"/>
  </sheets>
  <calcPr calcId="124519"/>
</workbook>
</file>

<file path=xl/calcChain.xml><?xml version="1.0" encoding="utf-8"?>
<calcChain xmlns="http://schemas.openxmlformats.org/spreadsheetml/2006/main">
  <c r="F20" i="1"/>
  <c r="E2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6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20"/>
  <c r="B21"/>
  <c r="E21" s="1"/>
  <c r="J14"/>
  <c r="J15"/>
  <c r="B5" s="1"/>
  <c r="E5" s="1"/>
  <c r="F5" s="1"/>
  <c r="D5"/>
  <c r="C19"/>
  <c r="C18"/>
  <c r="C17"/>
  <c r="C16"/>
  <c r="C15"/>
  <c r="C14"/>
  <c r="C13"/>
  <c r="C12"/>
  <c r="C11"/>
  <c r="C10"/>
  <c r="C9"/>
  <c r="C8"/>
  <c r="C7"/>
  <c r="C6"/>
  <c r="C5"/>
  <c r="J11"/>
  <c r="J10"/>
  <c r="F21" l="1"/>
  <c r="B22" s="1"/>
  <c r="G5"/>
  <c r="B6" s="1"/>
  <c r="E6" s="1"/>
  <c r="F6" s="1"/>
  <c r="G6" s="1"/>
  <c r="B7" s="1"/>
  <c r="E22" l="1"/>
  <c r="F22" s="1"/>
  <c r="B23" s="1"/>
  <c r="E7"/>
  <c r="F7" s="1"/>
  <c r="G7" s="1"/>
  <c r="B8" s="1"/>
  <c r="E8" s="1"/>
  <c r="F8" s="1"/>
  <c r="G8" s="1"/>
  <c r="B9" s="1"/>
  <c r="E23" l="1"/>
  <c r="F23" s="1"/>
  <c r="B24" s="1"/>
  <c r="E9"/>
  <c r="F9" s="1"/>
  <c r="G9" s="1"/>
  <c r="B10" s="1"/>
  <c r="E24" l="1"/>
  <c r="F24" s="1"/>
  <c r="B25" s="1"/>
  <c r="E10"/>
  <c r="F10" s="1"/>
  <c r="G10" s="1"/>
  <c r="B11" s="1"/>
  <c r="E11" s="1"/>
  <c r="F11" s="1"/>
  <c r="G11" s="1"/>
  <c r="B12" s="1"/>
  <c r="E25" l="1"/>
  <c r="F25" s="1"/>
  <c r="B26" s="1"/>
  <c r="E12"/>
  <c r="F12" s="1"/>
  <c r="G12" s="1"/>
  <c r="B13" s="1"/>
  <c r="E13" s="1"/>
  <c r="F13" s="1"/>
  <c r="G13" s="1"/>
  <c r="B14" s="1"/>
  <c r="E14" s="1"/>
  <c r="F14" s="1"/>
  <c r="G14" s="1"/>
  <c r="B15" s="1"/>
  <c r="E26" l="1"/>
  <c r="F26" s="1"/>
  <c r="B27" s="1"/>
  <c r="E15"/>
  <c r="F15" s="1"/>
  <c r="G15" s="1"/>
  <c r="B16" s="1"/>
  <c r="E27" l="1"/>
  <c r="F27" s="1"/>
  <c r="B28" s="1"/>
  <c r="E16"/>
  <c r="F16" s="1"/>
  <c r="G16" s="1"/>
  <c r="B17" s="1"/>
  <c r="E28" l="1"/>
  <c r="F28" s="1"/>
  <c r="B29" s="1"/>
  <c r="E17"/>
  <c r="F17" s="1"/>
  <c r="G17" s="1"/>
  <c r="B18" s="1"/>
  <c r="E29" l="1"/>
  <c r="F29" s="1"/>
  <c r="B30" s="1"/>
  <c r="E18"/>
  <c r="F18" s="1"/>
  <c r="G18" s="1"/>
  <c r="B19" s="1"/>
  <c r="E30" l="1"/>
  <c r="F30" s="1"/>
  <c r="B31" s="1"/>
  <c r="E19"/>
  <c r="F19" s="1"/>
  <c r="G19" s="1"/>
  <c r="B20" s="1"/>
  <c r="E31" l="1"/>
  <c r="F31" s="1"/>
  <c r="B32" s="1"/>
  <c r="E32" l="1"/>
  <c r="F32" s="1"/>
  <c r="B33" s="1"/>
  <c r="E33" l="1"/>
  <c r="F33" s="1"/>
  <c r="B34" s="1"/>
  <c r="E34" l="1"/>
  <c r="F34" s="1"/>
  <c r="B35" s="1"/>
  <c r="E35" l="1"/>
  <c r="F35"/>
  <c r="B36" s="1"/>
  <c r="E36" l="1"/>
  <c r="F36" s="1"/>
  <c r="B37" s="1"/>
  <c r="E37" l="1"/>
  <c r="F37"/>
  <c r="B38" s="1"/>
  <c r="E38" l="1"/>
  <c r="F38" s="1"/>
  <c r="B39" s="1"/>
  <c r="E39" l="1"/>
  <c r="F39"/>
  <c r="B40" s="1"/>
  <c r="E40" l="1"/>
  <c r="F40" s="1"/>
  <c r="B41" s="1"/>
  <c r="E41" l="1"/>
  <c r="F41"/>
  <c r="B42" s="1"/>
  <c r="E42" l="1"/>
  <c r="F42" s="1"/>
  <c r="B43" s="1"/>
  <c r="E43" l="1"/>
  <c r="F43"/>
  <c r="B44" s="1"/>
  <c r="E44" l="1"/>
  <c r="F44" s="1"/>
  <c r="B45" s="1"/>
  <c r="E45" l="1"/>
  <c r="F45"/>
  <c r="B46" s="1"/>
  <c r="E46" l="1"/>
  <c r="F46" s="1"/>
  <c r="B47" s="1"/>
  <c r="E47" l="1"/>
  <c r="F47"/>
  <c r="B48" s="1"/>
  <c r="E48" l="1"/>
  <c r="F48" s="1"/>
  <c r="B49" s="1"/>
  <c r="E49" l="1"/>
  <c r="F49"/>
  <c r="B50" s="1"/>
  <c r="E50" l="1"/>
  <c r="F50" s="1"/>
  <c r="B51" s="1"/>
  <c r="E51" l="1"/>
  <c r="F51"/>
  <c r="B52" s="1"/>
  <c r="E52" l="1"/>
  <c r="F52" s="1"/>
  <c r="B53" s="1"/>
  <c r="E53" l="1"/>
  <c r="F53"/>
  <c r="B54" s="1"/>
  <c r="E54" l="1"/>
  <c r="F54" s="1"/>
</calcChain>
</file>

<file path=xl/sharedStrings.xml><?xml version="1.0" encoding="utf-8"?>
<sst xmlns="http://schemas.openxmlformats.org/spreadsheetml/2006/main" count="35" uniqueCount="34">
  <si>
    <t>Investment</t>
  </si>
  <si>
    <t>Annual Pumping Cost</t>
  </si>
  <si>
    <t>Interest Earned</t>
  </si>
  <si>
    <t>Investment Plus Interest Earned (B+E)</t>
  </si>
  <si>
    <t>Investment Leftover at Year End        (B+E-C)</t>
  </si>
  <si>
    <t>A</t>
  </si>
  <si>
    <t>B</t>
  </si>
  <si>
    <t>C</t>
  </si>
  <si>
    <t>D</t>
  </si>
  <si>
    <t>E</t>
  </si>
  <si>
    <t>F</t>
  </si>
  <si>
    <t>G</t>
  </si>
  <si>
    <t>Q</t>
  </si>
  <si>
    <t>ρ</t>
  </si>
  <si>
    <r>
      <t>E</t>
    </r>
    <r>
      <rPr>
        <vertAlign val="subscript"/>
        <sz val="11"/>
        <color theme="1"/>
        <rFont val="Calibri"/>
        <family val="2"/>
        <scheme val="minor"/>
      </rPr>
      <t>p</t>
    </r>
  </si>
  <si>
    <r>
      <rPr>
        <sz val="11"/>
        <color theme="1"/>
        <rFont val="Calibri"/>
        <family val="2"/>
      </rPr>
      <t>η</t>
    </r>
    <r>
      <rPr>
        <vertAlign val="subscript"/>
        <sz val="11"/>
        <color theme="1"/>
        <rFont val="Calibri"/>
        <family val="2"/>
      </rPr>
      <t>PM</t>
    </r>
  </si>
  <si>
    <t>T</t>
  </si>
  <si>
    <t>%</t>
  </si>
  <si>
    <t>metres</t>
  </si>
  <si>
    <t>$/kW.hr</t>
  </si>
  <si>
    <t>hrs/year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</si>
  <si>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/hr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</si>
  <si>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</si>
  <si>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Y</t>
  </si>
  <si>
    <t>i</t>
  </si>
  <si>
    <t>j</t>
  </si>
  <si>
    <t>m</t>
  </si>
  <si>
    <t>PVA</t>
  </si>
  <si>
    <t>n</t>
  </si>
  <si>
    <t>years</t>
  </si>
  <si>
    <t>PIPE SIZING - PRESENT VALUE METHOD</t>
  </si>
  <si>
    <t>Modified Interest Rate           (j)</t>
  </si>
  <si>
    <t>Year       (n)</t>
  </si>
  <si>
    <t>DATA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</si>
</sst>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1" xfId="1" applyFont="1" applyBorder="1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/>
    <xf numFmtId="0" fontId="3" fillId="0" borderId="1" xfId="0" applyFont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3" fillId="0" borderId="1" xfId="0" applyFont="1" applyFill="1" applyBorder="1"/>
    <xf numFmtId="0" fontId="7" fillId="0" borderId="0" xfId="0" applyFont="1"/>
    <xf numFmtId="0" fontId="0" fillId="0" borderId="2" xfId="0" applyBorder="1"/>
    <xf numFmtId="0" fontId="2" fillId="0" borderId="3" xfId="0" applyFont="1" applyFill="1" applyBorder="1" applyAlignment="1">
      <alignment horizontal="center" wrapText="1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L19" sqref="L19"/>
    </sheetView>
  </sheetViews>
  <sheetFormatPr defaultRowHeight="14.4"/>
  <cols>
    <col min="2" max="2" width="12.88671875" customWidth="1"/>
    <col min="3" max="3" width="10.33203125" bestFit="1" customWidth="1"/>
    <col min="4" max="4" width="9.5546875" bestFit="1" customWidth="1"/>
    <col min="5" max="5" width="10.33203125" bestFit="1" customWidth="1"/>
    <col min="6" max="6" width="11.33203125" bestFit="1" customWidth="1"/>
    <col min="7" max="7" width="12.88671875" customWidth="1"/>
    <col min="8" max="8" width="2" customWidth="1"/>
    <col min="10" max="10" width="11.33203125" bestFit="1" customWidth="1"/>
  </cols>
  <sheetData>
    <row r="1" spans="1:11" ht="31.2">
      <c r="A1" s="12" t="s">
        <v>30</v>
      </c>
    </row>
    <row r="3" spans="1:1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</row>
    <row r="4" spans="1:11" ht="57.6">
      <c r="A4" s="3" t="s">
        <v>32</v>
      </c>
      <c r="B4" s="3" t="s">
        <v>0</v>
      </c>
      <c r="C4" s="3" t="s">
        <v>1</v>
      </c>
      <c r="D4" s="3" t="s">
        <v>31</v>
      </c>
      <c r="E4" s="3" t="s">
        <v>2</v>
      </c>
      <c r="F4" s="3" t="s">
        <v>3</v>
      </c>
      <c r="G4" s="3" t="s">
        <v>4</v>
      </c>
      <c r="I4" s="14" t="s">
        <v>33</v>
      </c>
    </row>
    <row r="5" spans="1:11" ht="16.2">
      <c r="A5" s="4">
        <v>1</v>
      </c>
      <c r="B5" s="1">
        <f>J15</f>
        <v>19434.891124133472</v>
      </c>
      <c r="C5" s="1">
        <f>J11</f>
        <v>2248.8685476923079</v>
      </c>
      <c r="D5" s="6">
        <f>J14*100</f>
        <v>7.8431372549019605</v>
      </c>
      <c r="E5" s="1">
        <f>D5/100*B5</f>
        <v>1524.3051862065468</v>
      </c>
      <c r="F5" s="1">
        <f>B5+E5</f>
        <v>20959.196310340019</v>
      </c>
      <c r="G5" s="1">
        <f>F5-C5</f>
        <v>18710.32776264771</v>
      </c>
      <c r="I5" s="13" t="s">
        <v>12</v>
      </c>
      <c r="J5" s="7">
        <v>15</v>
      </c>
      <c r="K5" s="2" t="s">
        <v>21</v>
      </c>
    </row>
    <row r="6" spans="1:11" ht="16.2">
      <c r="A6" s="4">
        <v>2</v>
      </c>
      <c r="B6" s="1">
        <f>G5</f>
        <v>18710.32776264771</v>
      </c>
      <c r="C6" s="1">
        <f>C5</f>
        <v>2248.8685476923079</v>
      </c>
      <c r="D6" s="6">
        <f>$D$5</f>
        <v>7.8431372549019605</v>
      </c>
      <c r="E6" s="1">
        <f>D6/100*B6</f>
        <v>1467.476687266487</v>
      </c>
      <c r="F6" s="1">
        <f>B6+E6</f>
        <v>20177.804449914198</v>
      </c>
      <c r="G6" s="1">
        <f>F6-C6</f>
        <v>17928.935902221889</v>
      </c>
      <c r="I6" s="8" t="s">
        <v>13</v>
      </c>
      <c r="J6" s="7">
        <v>1050</v>
      </c>
      <c r="K6" s="2" t="s">
        <v>22</v>
      </c>
    </row>
    <row r="7" spans="1:11" ht="15.6">
      <c r="A7" s="4">
        <v>3</v>
      </c>
      <c r="B7" s="1">
        <f>G6</f>
        <v>17928.935902221889</v>
      </c>
      <c r="C7" s="1">
        <f>C5</f>
        <v>2248.8685476923079</v>
      </c>
      <c r="D7" s="6">
        <f t="shared" ref="D7:D54" si="0">$D$5</f>
        <v>7.8431372549019605</v>
      </c>
      <c r="E7" s="1">
        <f t="shared" ref="E7:E54" si="1">D7/100*B7</f>
        <v>1406.191051154658</v>
      </c>
      <c r="F7" s="1">
        <f t="shared" ref="F7:F54" si="2">B7+E7</f>
        <v>19335.126953376548</v>
      </c>
      <c r="G7" s="1">
        <f t="shared" ref="G7:G54" si="3">F7-C7</f>
        <v>17086.258405684239</v>
      </c>
      <c r="I7" s="2" t="s">
        <v>14</v>
      </c>
      <c r="J7" s="7">
        <v>32.4</v>
      </c>
      <c r="K7" s="2" t="s">
        <v>18</v>
      </c>
    </row>
    <row r="8" spans="1:11" ht="15.6">
      <c r="A8" s="4">
        <v>4</v>
      </c>
      <c r="B8" s="1">
        <f>G7</f>
        <v>17086.258405684239</v>
      </c>
      <c r="C8" s="1">
        <f>C5</f>
        <v>2248.8685476923079</v>
      </c>
      <c r="D8" s="6">
        <f t="shared" si="0"/>
        <v>7.8431372549019605</v>
      </c>
      <c r="E8" s="1">
        <f t="shared" si="1"/>
        <v>1340.0986984850383</v>
      </c>
      <c r="F8" s="1">
        <f t="shared" si="2"/>
        <v>18426.357104169278</v>
      </c>
      <c r="G8" s="1">
        <f t="shared" si="3"/>
        <v>16177.48855647697</v>
      </c>
      <c r="I8" s="8" t="s">
        <v>15</v>
      </c>
      <c r="J8" s="7">
        <v>65</v>
      </c>
      <c r="K8" s="2" t="s">
        <v>17</v>
      </c>
    </row>
    <row r="9" spans="1:11">
      <c r="A9" s="4">
        <v>5</v>
      </c>
      <c r="B9" s="1">
        <f t="shared" ref="B9:B54" si="4">G8</f>
        <v>16177.48855647697</v>
      </c>
      <c r="C9" s="1">
        <f>C5</f>
        <v>2248.8685476923079</v>
      </c>
      <c r="D9" s="6">
        <f t="shared" si="0"/>
        <v>7.8431372549019605</v>
      </c>
      <c r="E9" s="1">
        <f t="shared" si="1"/>
        <v>1268.8226318805466</v>
      </c>
      <c r="F9" s="1">
        <f t="shared" si="2"/>
        <v>17446.311188357518</v>
      </c>
      <c r="G9" s="1">
        <f t="shared" si="3"/>
        <v>15197.442640665211</v>
      </c>
      <c r="I9" s="8" t="s">
        <v>7</v>
      </c>
      <c r="J9" s="7">
        <v>0.12</v>
      </c>
      <c r="K9" s="2" t="s">
        <v>19</v>
      </c>
    </row>
    <row r="10" spans="1:11">
      <c r="A10" s="4">
        <v>6</v>
      </c>
      <c r="B10" s="1">
        <f t="shared" si="4"/>
        <v>15197.442640665211</v>
      </c>
      <c r="C10" s="1">
        <f>C5</f>
        <v>2248.8685476923079</v>
      </c>
      <c r="D10" s="6">
        <f t="shared" si="0"/>
        <v>7.8431372549019605</v>
      </c>
      <c r="E10" s="1">
        <f t="shared" si="1"/>
        <v>1191.9562855423694</v>
      </c>
      <c r="F10" s="1">
        <f t="shared" si="2"/>
        <v>16389.398926207581</v>
      </c>
      <c r="G10" s="1">
        <f t="shared" si="3"/>
        <v>14140.530378515274</v>
      </c>
      <c r="I10" s="8" t="s">
        <v>16</v>
      </c>
      <c r="J10" s="7">
        <f>365*24</f>
        <v>8760</v>
      </c>
      <c r="K10" s="2" t="s">
        <v>20</v>
      </c>
    </row>
    <row r="11" spans="1:11">
      <c r="A11" s="4">
        <v>7</v>
      </c>
      <c r="B11" s="1">
        <f t="shared" si="4"/>
        <v>14140.530378515274</v>
      </c>
      <c r="C11" s="1">
        <f>C5</f>
        <v>2248.8685476923079</v>
      </c>
      <c r="D11" s="6">
        <f t="shared" si="0"/>
        <v>7.8431372549019605</v>
      </c>
      <c r="E11" s="1">
        <f t="shared" si="1"/>
        <v>1109.0612061580607</v>
      </c>
      <c r="F11" s="1">
        <f t="shared" si="2"/>
        <v>15249.591584673335</v>
      </c>
      <c r="G11" s="1">
        <f t="shared" si="3"/>
        <v>13000.723036981028</v>
      </c>
      <c r="I11" s="8" t="s">
        <v>23</v>
      </c>
      <c r="J11" s="9">
        <f>(J5/3600)*J6*9.81*J7/(J8/100*1000)*J9*J10</f>
        <v>2248.8685476923079</v>
      </c>
      <c r="K11" s="2"/>
    </row>
    <row r="12" spans="1:11">
      <c r="A12" s="4">
        <v>8</v>
      </c>
      <c r="B12" s="1">
        <f t="shared" si="4"/>
        <v>13000.723036981028</v>
      </c>
      <c r="C12" s="1">
        <f>C5</f>
        <v>2248.8685476923079</v>
      </c>
      <c r="D12" s="6">
        <f t="shared" si="0"/>
        <v>7.8431372549019605</v>
      </c>
      <c r="E12" s="1">
        <f t="shared" si="1"/>
        <v>1019.6645519200806</v>
      </c>
      <c r="F12" s="1">
        <f t="shared" si="2"/>
        <v>14020.387588901109</v>
      </c>
      <c r="G12" s="1">
        <f t="shared" si="3"/>
        <v>11771.519041208801</v>
      </c>
      <c r="I12" s="8" t="s">
        <v>24</v>
      </c>
      <c r="J12" s="7">
        <v>0.1</v>
      </c>
      <c r="K12" s="2"/>
    </row>
    <row r="13" spans="1:11">
      <c r="A13" s="4">
        <v>9</v>
      </c>
      <c r="B13" s="1">
        <f t="shared" si="4"/>
        <v>11771.519041208801</v>
      </c>
      <c r="C13" s="1">
        <f>C5</f>
        <v>2248.8685476923079</v>
      </c>
      <c r="D13" s="6">
        <f t="shared" si="0"/>
        <v>7.8431372549019605</v>
      </c>
      <c r="E13" s="1">
        <f t="shared" si="1"/>
        <v>923.25639538892563</v>
      </c>
      <c r="F13" s="1">
        <f t="shared" si="2"/>
        <v>12694.775436597727</v>
      </c>
      <c r="G13" s="1">
        <f t="shared" si="3"/>
        <v>10445.90688890542</v>
      </c>
      <c r="I13" s="8" t="s">
        <v>26</v>
      </c>
      <c r="J13" s="7">
        <v>0.02</v>
      </c>
      <c r="K13" s="2"/>
    </row>
    <row r="14" spans="1:11">
      <c r="A14" s="4">
        <v>10</v>
      </c>
      <c r="B14" s="1">
        <f t="shared" si="4"/>
        <v>10445.90688890542</v>
      </c>
      <c r="C14" s="1">
        <f>C5</f>
        <v>2248.8685476923079</v>
      </c>
      <c r="D14" s="6">
        <f t="shared" si="0"/>
        <v>7.8431372549019605</v>
      </c>
      <c r="E14" s="1">
        <f t="shared" si="1"/>
        <v>819.28681481611136</v>
      </c>
      <c r="F14" s="1">
        <f t="shared" si="2"/>
        <v>11265.19370372153</v>
      </c>
      <c r="G14" s="1">
        <f t="shared" si="3"/>
        <v>9016.3251560292229</v>
      </c>
      <c r="I14" s="8" t="s">
        <v>25</v>
      </c>
      <c r="J14" s="10">
        <f>(J12-J13)/(1+J13)</f>
        <v>7.8431372549019607E-2</v>
      </c>
      <c r="K14" s="2"/>
    </row>
    <row r="15" spans="1:11">
      <c r="A15" s="4">
        <v>11</v>
      </c>
      <c r="B15" s="1">
        <f t="shared" si="4"/>
        <v>9016.3251560292229</v>
      </c>
      <c r="C15" s="1">
        <f>C5</f>
        <v>2248.8685476923079</v>
      </c>
      <c r="D15" s="6">
        <f t="shared" si="0"/>
        <v>7.8431372549019605</v>
      </c>
      <c r="E15" s="1">
        <f t="shared" si="1"/>
        <v>707.16275733562532</v>
      </c>
      <c r="F15" s="1">
        <f t="shared" si="2"/>
        <v>9723.4879133648483</v>
      </c>
      <c r="G15" s="1">
        <f t="shared" si="3"/>
        <v>7474.6193656725409</v>
      </c>
      <c r="I15" s="8" t="s">
        <v>27</v>
      </c>
      <c r="J15" s="9">
        <f>J11*(1-(1+J14)^(-J16))/J14</f>
        <v>19434.891124133472</v>
      </c>
      <c r="K15" s="2"/>
    </row>
    <row r="16" spans="1:11">
      <c r="A16" s="4">
        <v>12</v>
      </c>
      <c r="B16" s="1">
        <f t="shared" si="4"/>
        <v>7474.6193656725409</v>
      </c>
      <c r="C16" s="1">
        <f>C5</f>
        <v>2248.8685476923079</v>
      </c>
      <c r="D16" s="6">
        <f t="shared" si="0"/>
        <v>7.8431372549019605</v>
      </c>
      <c r="E16" s="1">
        <f t="shared" si="1"/>
        <v>586.24465613117968</v>
      </c>
      <c r="F16" s="1">
        <f t="shared" si="2"/>
        <v>8060.8640218037208</v>
      </c>
      <c r="G16" s="1">
        <f t="shared" si="3"/>
        <v>5811.9954741114125</v>
      </c>
      <c r="I16" s="11" t="s">
        <v>28</v>
      </c>
      <c r="J16" s="7">
        <v>15</v>
      </c>
      <c r="K16" s="2" t="s">
        <v>29</v>
      </c>
    </row>
    <row r="17" spans="1:7">
      <c r="A17" s="4">
        <v>13</v>
      </c>
      <c r="B17" s="1">
        <f t="shared" si="4"/>
        <v>5811.9954741114125</v>
      </c>
      <c r="C17" s="1">
        <f>C5</f>
        <v>2248.8685476923079</v>
      </c>
      <c r="D17" s="6">
        <f t="shared" si="0"/>
        <v>7.8431372549019605</v>
      </c>
      <c r="E17" s="1">
        <f t="shared" si="1"/>
        <v>455.84278228324803</v>
      </c>
      <c r="F17" s="1">
        <f t="shared" si="2"/>
        <v>6267.8382563946607</v>
      </c>
      <c r="G17" s="1">
        <f t="shared" si="3"/>
        <v>4018.9697087023528</v>
      </c>
    </row>
    <row r="18" spans="1:7">
      <c r="A18" s="4">
        <v>14</v>
      </c>
      <c r="B18" s="1">
        <f t="shared" si="4"/>
        <v>4018.9697087023528</v>
      </c>
      <c r="C18" s="1">
        <f>C5</f>
        <v>2248.8685476923079</v>
      </c>
      <c r="D18" s="6">
        <f t="shared" si="0"/>
        <v>7.8431372549019605</v>
      </c>
      <c r="E18" s="1">
        <f t="shared" si="1"/>
        <v>315.21331048645902</v>
      </c>
      <c r="F18" s="1">
        <f t="shared" si="2"/>
        <v>4334.1830191888121</v>
      </c>
      <c r="G18" s="1">
        <f t="shared" si="3"/>
        <v>2085.3144714965042</v>
      </c>
    </row>
    <row r="19" spans="1:7">
      <c r="A19" s="4">
        <v>15</v>
      </c>
      <c r="B19" s="1">
        <f t="shared" si="4"/>
        <v>2085.3144714965042</v>
      </c>
      <c r="C19" s="1">
        <f>C5</f>
        <v>2248.8685476923079</v>
      </c>
      <c r="D19" s="6">
        <f t="shared" si="0"/>
        <v>7.8431372549019605</v>
      </c>
      <c r="E19" s="1">
        <f t="shared" si="1"/>
        <v>163.55407619580424</v>
      </c>
      <c r="F19" s="1">
        <f t="shared" si="2"/>
        <v>2248.8685476923083</v>
      </c>
      <c r="G19" s="1">
        <f t="shared" si="3"/>
        <v>0</v>
      </c>
    </row>
    <row r="20" spans="1:7">
      <c r="A20" s="4">
        <v>16</v>
      </c>
      <c r="B20" s="1">
        <f t="shared" si="4"/>
        <v>0</v>
      </c>
      <c r="C20" s="15">
        <f>$C$5</f>
        <v>2248.8685476923079</v>
      </c>
      <c r="D20" s="6">
        <f t="shared" si="0"/>
        <v>7.8431372549019605</v>
      </c>
      <c r="E20" s="1">
        <f t="shared" si="1"/>
        <v>0</v>
      </c>
      <c r="F20" s="1">
        <f t="shared" si="2"/>
        <v>0</v>
      </c>
      <c r="G20" s="2"/>
    </row>
    <row r="21" spans="1:7">
      <c r="A21" s="4">
        <v>17</v>
      </c>
      <c r="B21" s="1">
        <f t="shared" si="4"/>
        <v>0</v>
      </c>
      <c r="C21" s="15">
        <f t="shared" ref="C21:C54" si="5">$C$5</f>
        <v>2248.8685476923079</v>
      </c>
      <c r="D21" s="6">
        <f t="shared" si="0"/>
        <v>7.8431372549019605</v>
      </c>
      <c r="E21" s="1">
        <f t="shared" si="1"/>
        <v>0</v>
      </c>
      <c r="F21" s="1">
        <f t="shared" si="2"/>
        <v>0</v>
      </c>
      <c r="G21" s="2"/>
    </row>
    <row r="22" spans="1:7">
      <c r="A22" s="4">
        <v>18</v>
      </c>
      <c r="B22" s="1">
        <f t="shared" si="4"/>
        <v>0</v>
      </c>
      <c r="C22" s="15">
        <f t="shared" si="5"/>
        <v>2248.8685476923079</v>
      </c>
      <c r="D22" s="6">
        <f t="shared" si="0"/>
        <v>7.8431372549019605</v>
      </c>
      <c r="E22" s="1">
        <f t="shared" si="1"/>
        <v>0</v>
      </c>
      <c r="F22" s="1">
        <f t="shared" si="2"/>
        <v>0</v>
      </c>
      <c r="G22" s="2"/>
    </row>
    <row r="23" spans="1:7">
      <c r="A23" s="4">
        <v>19</v>
      </c>
      <c r="B23" s="1">
        <f t="shared" si="4"/>
        <v>0</v>
      </c>
      <c r="C23" s="15">
        <f t="shared" si="5"/>
        <v>2248.8685476923079</v>
      </c>
      <c r="D23" s="6">
        <f t="shared" si="0"/>
        <v>7.8431372549019605</v>
      </c>
      <c r="E23" s="1">
        <f t="shared" si="1"/>
        <v>0</v>
      </c>
      <c r="F23" s="1">
        <f t="shared" si="2"/>
        <v>0</v>
      </c>
      <c r="G23" s="2"/>
    </row>
    <row r="24" spans="1:7">
      <c r="A24" s="4">
        <v>20</v>
      </c>
      <c r="B24" s="1">
        <f t="shared" si="4"/>
        <v>0</v>
      </c>
      <c r="C24" s="15">
        <f t="shared" si="5"/>
        <v>2248.8685476923079</v>
      </c>
      <c r="D24" s="6">
        <f t="shared" si="0"/>
        <v>7.8431372549019605</v>
      </c>
      <c r="E24" s="1">
        <f t="shared" si="1"/>
        <v>0</v>
      </c>
      <c r="F24" s="1">
        <f t="shared" si="2"/>
        <v>0</v>
      </c>
      <c r="G24" s="2"/>
    </row>
    <row r="25" spans="1:7">
      <c r="A25" s="4">
        <v>21</v>
      </c>
      <c r="B25" s="1">
        <f t="shared" si="4"/>
        <v>0</v>
      </c>
      <c r="C25" s="15">
        <f t="shared" si="5"/>
        <v>2248.8685476923079</v>
      </c>
      <c r="D25" s="6">
        <f t="shared" si="0"/>
        <v>7.8431372549019605</v>
      </c>
      <c r="E25" s="1">
        <f t="shared" si="1"/>
        <v>0</v>
      </c>
      <c r="F25" s="1">
        <f t="shared" si="2"/>
        <v>0</v>
      </c>
      <c r="G25" s="2"/>
    </row>
    <row r="26" spans="1:7">
      <c r="A26" s="4">
        <v>22</v>
      </c>
      <c r="B26" s="1">
        <f t="shared" si="4"/>
        <v>0</v>
      </c>
      <c r="C26" s="15">
        <f t="shared" si="5"/>
        <v>2248.8685476923079</v>
      </c>
      <c r="D26" s="6">
        <f t="shared" si="0"/>
        <v>7.8431372549019605</v>
      </c>
      <c r="E26" s="1">
        <f t="shared" si="1"/>
        <v>0</v>
      </c>
      <c r="F26" s="1">
        <f t="shared" si="2"/>
        <v>0</v>
      </c>
      <c r="G26" s="2"/>
    </row>
    <row r="27" spans="1:7">
      <c r="A27" s="4">
        <v>23</v>
      </c>
      <c r="B27" s="1">
        <f t="shared" si="4"/>
        <v>0</v>
      </c>
      <c r="C27" s="15">
        <f t="shared" si="5"/>
        <v>2248.8685476923079</v>
      </c>
      <c r="D27" s="6">
        <f t="shared" si="0"/>
        <v>7.8431372549019605</v>
      </c>
      <c r="E27" s="1">
        <f t="shared" si="1"/>
        <v>0</v>
      </c>
      <c r="F27" s="1">
        <f t="shared" si="2"/>
        <v>0</v>
      </c>
      <c r="G27" s="2"/>
    </row>
    <row r="28" spans="1:7">
      <c r="A28" s="4">
        <v>24</v>
      </c>
      <c r="B28" s="1">
        <f t="shared" si="4"/>
        <v>0</v>
      </c>
      <c r="C28" s="15">
        <f t="shared" si="5"/>
        <v>2248.8685476923079</v>
      </c>
      <c r="D28" s="6">
        <f t="shared" si="0"/>
        <v>7.8431372549019605</v>
      </c>
      <c r="E28" s="1">
        <f t="shared" si="1"/>
        <v>0</v>
      </c>
      <c r="F28" s="1">
        <f t="shared" si="2"/>
        <v>0</v>
      </c>
      <c r="G28" s="2"/>
    </row>
    <row r="29" spans="1:7">
      <c r="A29" s="4">
        <v>25</v>
      </c>
      <c r="B29" s="1">
        <f t="shared" si="4"/>
        <v>0</v>
      </c>
      <c r="C29" s="15">
        <f t="shared" si="5"/>
        <v>2248.8685476923079</v>
      </c>
      <c r="D29" s="6">
        <f t="shared" si="0"/>
        <v>7.8431372549019605</v>
      </c>
      <c r="E29" s="1">
        <f t="shared" si="1"/>
        <v>0</v>
      </c>
      <c r="F29" s="1">
        <f t="shared" si="2"/>
        <v>0</v>
      </c>
      <c r="G29" s="2"/>
    </row>
    <row r="30" spans="1:7">
      <c r="A30" s="4">
        <v>26</v>
      </c>
      <c r="B30" s="1">
        <f t="shared" si="4"/>
        <v>0</v>
      </c>
      <c r="C30" s="15">
        <f t="shared" si="5"/>
        <v>2248.8685476923079</v>
      </c>
      <c r="D30" s="6">
        <f t="shared" si="0"/>
        <v>7.8431372549019605</v>
      </c>
      <c r="E30" s="1">
        <f t="shared" si="1"/>
        <v>0</v>
      </c>
      <c r="F30" s="1">
        <f t="shared" si="2"/>
        <v>0</v>
      </c>
      <c r="G30" s="2"/>
    </row>
    <row r="31" spans="1:7">
      <c r="A31" s="4">
        <v>27</v>
      </c>
      <c r="B31" s="1">
        <f t="shared" si="4"/>
        <v>0</v>
      </c>
      <c r="C31" s="15">
        <f t="shared" si="5"/>
        <v>2248.8685476923079</v>
      </c>
      <c r="D31" s="6">
        <f t="shared" si="0"/>
        <v>7.8431372549019605</v>
      </c>
      <c r="E31" s="1">
        <f t="shared" si="1"/>
        <v>0</v>
      </c>
      <c r="F31" s="1">
        <f t="shared" si="2"/>
        <v>0</v>
      </c>
      <c r="G31" s="2"/>
    </row>
    <row r="32" spans="1:7">
      <c r="A32" s="4">
        <v>28</v>
      </c>
      <c r="B32" s="1">
        <f t="shared" si="4"/>
        <v>0</v>
      </c>
      <c r="C32" s="15">
        <f t="shared" si="5"/>
        <v>2248.8685476923079</v>
      </c>
      <c r="D32" s="6">
        <f t="shared" si="0"/>
        <v>7.8431372549019605</v>
      </c>
      <c r="E32" s="1">
        <f t="shared" si="1"/>
        <v>0</v>
      </c>
      <c r="F32" s="1">
        <f t="shared" si="2"/>
        <v>0</v>
      </c>
      <c r="G32" s="2"/>
    </row>
    <row r="33" spans="1:7">
      <c r="A33" s="4">
        <v>29</v>
      </c>
      <c r="B33" s="1">
        <f t="shared" si="4"/>
        <v>0</v>
      </c>
      <c r="C33" s="15">
        <f t="shared" si="5"/>
        <v>2248.8685476923079</v>
      </c>
      <c r="D33" s="6">
        <f t="shared" si="0"/>
        <v>7.8431372549019605</v>
      </c>
      <c r="E33" s="1">
        <f t="shared" si="1"/>
        <v>0</v>
      </c>
      <c r="F33" s="1">
        <f t="shared" si="2"/>
        <v>0</v>
      </c>
      <c r="G33" s="2"/>
    </row>
    <row r="34" spans="1:7">
      <c r="A34" s="4">
        <v>30</v>
      </c>
      <c r="B34" s="1">
        <f t="shared" si="4"/>
        <v>0</v>
      </c>
      <c r="C34" s="15">
        <f t="shared" si="5"/>
        <v>2248.8685476923079</v>
      </c>
      <c r="D34" s="6">
        <f t="shared" si="0"/>
        <v>7.8431372549019605</v>
      </c>
      <c r="E34" s="1">
        <f t="shared" si="1"/>
        <v>0</v>
      </c>
      <c r="F34" s="1">
        <f t="shared" si="2"/>
        <v>0</v>
      </c>
      <c r="G34" s="2"/>
    </row>
    <row r="35" spans="1:7">
      <c r="A35" s="4">
        <v>31</v>
      </c>
      <c r="B35" s="1">
        <f t="shared" si="4"/>
        <v>0</v>
      </c>
      <c r="C35" s="15">
        <f t="shared" si="5"/>
        <v>2248.8685476923079</v>
      </c>
      <c r="D35" s="6">
        <f t="shared" si="0"/>
        <v>7.8431372549019605</v>
      </c>
      <c r="E35" s="1">
        <f t="shared" si="1"/>
        <v>0</v>
      </c>
      <c r="F35" s="1">
        <f t="shared" si="2"/>
        <v>0</v>
      </c>
      <c r="G35" s="2"/>
    </row>
    <row r="36" spans="1:7">
      <c r="A36" s="4">
        <v>32</v>
      </c>
      <c r="B36" s="1">
        <f t="shared" si="4"/>
        <v>0</v>
      </c>
      <c r="C36" s="15">
        <f t="shared" si="5"/>
        <v>2248.8685476923079</v>
      </c>
      <c r="D36" s="6">
        <f t="shared" si="0"/>
        <v>7.8431372549019605</v>
      </c>
      <c r="E36" s="1">
        <f t="shared" si="1"/>
        <v>0</v>
      </c>
      <c r="F36" s="1">
        <f t="shared" si="2"/>
        <v>0</v>
      </c>
      <c r="G36" s="2"/>
    </row>
    <row r="37" spans="1:7">
      <c r="A37" s="4">
        <v>33</v>
      </c>
      <c r="B37" s="1">
        <f t="shared" si="4"/>
        <v>0</v>
      </c>
      <c r="C37" s="15">
        <f t="shared" si="5"/>
        <v>2248.8685476923079</v>
      </c>
      <c r="D37" s="6">
        <f t="shared" si="0"/>
        <v>7.8431372549019605</v>
      </c>
      <c r="E37" s="1">
        <f t="shared" si="1"/>
        <v>0</v>
      </c>
      <c r="F37" s="1">
        <f t="shared" si="2"/>
        <v>0</v>
      </c>
      <c r="G37" s="2"/>
    </row>
    <row r="38" spans="1:7">
      <c r="A38" s="4">
        <v>34</v>
      </c>
      <c r="B38" s="1">
        <f t="shared" si="4"/>
        <v>0</v>
      </c>
      <c r="C38" s="15">
        <f t="shared" si="5"/>
        <v>2248.8685476923079</v>
      </c>
      <c r="D38" s="6">
        <f t="shared" si="0"/>
        <v>7.8431372549019605</v>
      </c>
      <c r="E38" s="1">
        <f t="shared" si="1"/>
        <v>0</v>
      </c>
      <c r="F38" s="1">
        <f t="shared" si="2"/>
        <v>0</v>
      </c>
      <c r="G38" s="2"/>
    </row>
    <row r="39" spans="1:7">
      <c r="A39" s="4">
        <v>35</v>
      </c>
      <c r="B39" s="1">
        <f t="shared" si="4"/>
        <v>0</v>
      </c>
      <c r="C39" s="15">
        <f t="shared" si="5"/>
        <v>2248.8685476923079</v>
      </c>
      <c r="D39" s="6">
        <f t="shared" si="0"/>
        <v>7.8431372549019605</v>
      </c>
      <c r="E39" s="1">
        <f t="shared" si="1"/>
        <v>0</v>
      </c>
      <c r="F39" s="1">
        <f t="shared" si="2"/>
        <v>0</v>
      </c>
      <c r="G39" s="2"/>
    </row>
    <row r="40" spans="1:7">
      <c r="A40" s="4">
        <v>36</v>
      </c>
      <c r="B40" s="1">
        <f t="shared" si="4"/>
        <v>0</v>
      </c>
      <c r="C40" s="15">
        <f t="shared" si="5"/>
        <v>2248.8685476923079</v>
      </c>
      <c r="D40" s="6">
        <f t="shared" si="0"/>
        <v>7.8431372549019605</v>
      </c>
      <c r="E40" s="1">
        <f t="shared" si="1"/>
        <v>0</v>
      </c>
      <c r="F40" s="1">
        <f t="shared" si="2"/>
        <v>0</v>
      </c>
      <c r="G40" s="2"/>
    </row>
    <row r="41" spans="1:7">
      <c r="A41" s="4">
        <v>37</v>
      </c>
      <c r="B41" s="1">
        <f t="shared" si="4"/>
        <v>0</v>
      </c>
      <c r="C41" s="15">
        <f t="shared" si="5"/>
        <v>2248.8685476923079</v>
      </c>
      <c r="D41" s="6">
        <f t="shared" si="0"/>
        <v>7.8431372549019605</v>
      </c>
      <c r="E41" s="1">
        <f t="shared" si="1"/>
        <v>0</v>
      </c>
      <c r="F41" s="1">
        <f t="shared" si="2"/>
        <v>0</v>
      </c>
      <c r="G41" s="2"/>
    </row>
    <row r="42" spans="1:7">
      <c r="A42" s="4">
        <v>38</v>
      </c>
      <c r="B42" s="1">
        <f t="shared" si="4"/>
        <v>0</v>
      </c>
      <c r="C42" s="15">
        <f t="shared" si="5"/>
        <v>2248.8685476923079</v>
      </c>
      <c r="D42" s="6">
        <f t="shared" si="0"/>
        <v>7.8431372549019605</v>
      </c>
      <c r="E42" s="1">
        <f t="shared" si="1"/>
        <v>0</v>
      </c>
      <c r="F42" s="1">
        <f t="shared" si="2"/>
        <v>0</v>
      </c>
      <c r="G42" s="2"/>
    </row>
    <row r="43" spans="1:7">
      <c r="A43" s="4">
        <v>39</v>
      </c>
      <c r="B43" s="1">
        <f t="shared" si="4"/>
        <v>0</v>
      </c>
      <c r="C43" s="15">
        <f t="shared" si="5"/>
        <v>2248.8685476923079</v>
      </c>
      <c r="D43" s="6">
        <f t="shared" si="0"/>
        <v>7.8431372549019605</v>
      </c>
      <c r="E43" s="1">
        <f t="shared" si="1"/>
        <v>0</v>
      </c>
      <c r="F43" s="1">
        <f t="shared" si="2"/>
        <v>0</v>
      </c>
      <c r="G43" s="2"/>
    </row>
    <row r="44" spans="1:7">
      <c r="A44" s="4">
        <v>40</v>
      </c>
      <c r="B44" s="1">
        <f t="shared" si="4"/>
        <v>0</v>
      </c>
      <c r="C44" s="15">
        <f t="shared" si="5"/>
        <v>2248.8685476923079</v>
      </c>
      <c r="D44" s="6">
        <f t="shared" si="0"/>
        <v>7.8431372549019605</v>
      </c>
      <c r="E44" s="1">
        <f t="shared" si="1"/>
        <v>0</v>
      </c>
      <c r="F44" s="1">
        <f t="shared" si="2"/>
        <v>0</v>
      </c>
      <c r="G44" s="2"/>
    </row>
    <row r="45" spans="1:7">
      <c r="A45" s="4">
        <v>41</v>
      </c>
      <c r="B45" s="1">
        <f t="shared" si="4"/>
        <v>0</v>
      </c>
      <c r="C45" s="15">
        <f t="shared" si="5"/>
        <v>2248.8685476923079</v>
      </c>
      <c r="D45" s="6">
        <f t="shared" si="0"/>
        <v>7.8431372549019605</v>
      </c>
      <c r="E45" s="1">
        <f t="shared" si="1"/>
        <v>0</v>
      </c>
      <c r="F45" s="1">
        <f t="shared" si="2"/>
        <v>0</v>
      </c>
      <c r="G45" s="2"/>
    </row>
    <row r="46" spans="1:7">
      <c r="A46" s="4">
        <v>42</v>
      </c>
      <c r="B46" s="1">
        <f t="shared" si="4"/>
        <v>0</v>
      </c>
      <c r="C46" s="15">
        <f t="shared" si="5"/>
        <v>2248.8685476923079</v>
      </c>
      <c r="D46" s="6">
        <f t="shared" si="0"/>
        <v>7.8431372549019605</v>
      </c>
      <c r="E46" s="1">
        <f t="shared" si="1"/>
        <v>0</v>
      </c>
      <c r="F46" s="1">
        <f t="shared" si="2"/>
        <v>0</v>
      </c>
      <c r="G46" s="2"/>
    </row>
    <row r="47" spans="1:7">
      <c r="A47" s="4">
        <v>43</v>
      </c>
      <c r="B47" s="1">
        <f t="shared" si="4"/>
        <v>0</v>
      </c>
      <c r="C47" s="15">
        <f t="shared" si="5"/>
        <v>2248.8685476923079</v>
      </c>
      <c r="D47" s="6">
        <f t="shared" si="0"/>
        <v>7.8431372549019605</v>
      </c>
      <c r="E47" s="1">
        <f t="shared" si="1"/>
        <v>0</v>
      </c>
      <c r="F47" s="1">
        <f t="shared" si="2"/>
        <v>0</v>
      </c>
      <c r="G47" s="2"/>
    </row>
    <row r="48" spans="1:7">
      <c r="A48" s="4">
        <v>44</v>
      </c>
      <c r="B48" s="1">
        <f t="shared" si="4"/>
        <v>0</v>
      </c>
      <c r="C48" s="15">
        <f t="shared" si="5"/>
        <v>2248.8685476923079</v>
      </c>
      <c r="D48" s="6">
        <f t="shared" si="0"/>
        <v>7.8431372549019605</v>
      </c>
      <c r="E48" s="1">
        <f t="shared" si="1"/>
        <v>0</v>
      </c>
      <c r="F48" s="1">
        <f t="shared" si="2"/>
        <v>0</v>
      </c>
      <c r="G48" s="2"/>
    </row>
    <row r="49" spans="1:7">
      <c r="A49" s="4">
        <v>45</v>
      </c>
      <c r="B49" s="1">
        <f t="shared" si="4"/>
        <v>0</v>
      </c>
      <c r="C49" s="15">
        <f t="shared" si="5"/>
        <v>2248.8685476923079</v>
      </c>
      <c r="D49" s="6">
        <f t="shared" si="0"/>
        <v>7.8431372549019605</v>
      </c>
      <c r="E49" s="1">
        <f t="shared" si="1"/>
        <v>0</v>
      </c>
      <c r="F49" s="1">
        <f t="shared" si="2"/>
        <v>0</v>
      </c>
      <c r="G49" s="2"/>
    </row>
    <row r="50" spans="1:7">
      <c r="A50" s="4">
        <v>46</v>
      </c>
      <c r="B50" s="1">
        <f t="shared" si="4"/>
        <v>0</v>
      </c>
      <c r="C50" s="15">
        <f t="shared" si="5"/>
        <v>2248.8685476923079</v>
      </c>
      <c r="D50" s="6">
        <f t="shared" si="0"/>
        <v>7.8431372549019605</v>
      </c>
      <c r="E50" s="1">
        <f t="shared" si="1"/>
        <v>0</v>
      </c>
      <c r="F50" s="1">
        <f t="shared" si="2"/>
        <v>0</v>
      </c>
      <c r="G50" s="2"/>
    </row>
    <row r="51" spans="1:7">
      <c r="A51" s="4">
        <v>47</v>
      </c>
      <c r="B51" s="1">
        <f t="shared" si="4"/>
        <v>0</v>
      </c>
      <c r="C51" s="15">
        <f t="shared" si="5"/>
        <v>2248.8685476923079</v>
      </c>
      <c r="D51" s="6">
        <f t="shared" si="0"/>
        <v>7.8431372549019605</v>
      </c>
      <c r="E51" s="1">
        <f t="shared" si="1"/>
        <v>0</v>
      </c>
      <c r="F51" s="1">
        <f t="shared" si="2"/>
        <v>0</v>
      </c>
      <c r="G51" s="2"/>
    </row>
    <row r="52" spans="1:7">
      <c r="A52" s="4">
        <v>48</v>
      </c>
      <c r="B52" s="1">
        <f t="shared" si="4"/>
        <v>0</v>
      </c>
      <c r="C52" s="15">
        <f t="shared" si="5"/>
        <v>2248.8685476923079</v>
      </c>
      <c r="D52" s="6">
        <f t="shared" si="0"/>
        <v>7.8431372549019605</v>
      </c>
      <c r="E52" s="1">
        <f t="shared" si="1"/>
        <v>0</v>
      </c>
      <c r="F52" s="1">
        <f t="shared" si="2"/>
        <v>0</v>
      </c>
      <c r="G52" s="2"/>
    </row>
    <row r="53" spans="1:7">
      <c r="A53" s="4">
        <v>49</v>
      </c>
      <c r="B53" s="1">
        <f t="shared" si="4"/>
        <v>0</v>
      </c>
      <c r="C53" s="15">
        <f t="shared" si="5"/>
        <v>2248.8685476923079</v>
      </c>
      <c r="D53" s="6">
        <f t="shared" si="0"/>
        <v>7.8431372549019605</v>
      </c>
      <c r="E53" s="1">
        <f t="shared" si="1"/>
        <v>0</v>
      </c>
      <c r="F53" s="1">
        <f t="shared" si="2"/>
        <v>0</v>
      </c>
      <c r="G53" s="2"/>
    </row>
    <row r="54" spans="1:7">
      <c r="A54" s="4">
        <v>50</v>
      </c>
      <c r="B54" s="1">
        <f t="shared" si="4"/>
        <v>0</v>
      </c>
      <c r="C54" s="15">
        <f t="shared" si="5"/>
        <v>2248.8685476923079</v>
      </c>
      <c r="D54" s="6">
        <f t="shared" si="0"/>
        <v>7.8431372549019605</v>
      </c>
      <c r="E54" s="1">
        <f t="shared" si="1"/>
        <v>0</v>
      </c>
      <c r="F54" s="1">
        <f t="shared" si="2"/>
        <v>0</v>
      </c>
      <c r="G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CALCS</vt:lpstr>
    </vt:vector>
  </TitlesOfParts>
  <Company>KASA Redberg Pty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Danenbergsons</dc:creator>
  <cp:lastModifiedBy>Karl Danenbergsons</cp:lastModifiedBy>
  <dcterms:created xsi:type="dcterms:W3CDTF">2008-11-20T11:36:51Z</dcterms:created>
  <dcterms:modified xsi:type="dcterms:W3CDTF">2008-11-27T10:25:44Z</dcterms:modified>
</cp:coreProperties>
</file>