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filterPrivacy="1" defaultThemeVersion="166925"/>
  <xr:revisionPtr revIDLastSave="0" documentId="13_ncr:1_{63D16C21-B222-461F-BB62-A2A1344EA4EC}" xr6:coauthVersionLast="43" xr6:coauthVersionMax="43" xr10:uidLastSave="{00000000-0000-0000-0000-000000000000}"/>
  <bookViews>
    <workbookView xWindow="-120" yWindow="-120" windowWidth="29040" windowHeight="17640" xr2:uid="{05754802-AE07-44A8-AE30-0BBC1EDD8A7F}"/>
  </bookViews>
  <sheets>
    <sheet name="Pressure Vessel - Hazard Level" sheetId="3" r:id="rId1"/>
  </sheets>
  <definedNames>
    <definedName name="_xlnm.Print_Area" localSheetId="0">'Pressure Vessel - Hazard Level'!$A$1:$F$42</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18" i="3" l="1"/>
  <c r="G17" i="3"/>
  <c r="G16" i="3"/>
  <c r="G15" i="3"/>
  <c r="C15" i="3"/>
  <c r="C40" i="3" l="1"/>
  <c r="C41" i="3" s="1"/>
</calcChain>
</file>

<file path=xl/sharedStrings.xml><?xml version="1.0" encoding="utf-8"?>
<sst xmlns="http://schemas.openxmlformats.org/spreadsheetml/2006/main" count="55" uniqueCount="54">
  <si>
    <t>Sulfur Dioxide</t>
  </si>
  <si>
    <t>Fluid:</t>
  </si>
  <si>
    <t>Indicates a calculated value</t>
  </si>
  <si>
    <t>Indicates a a user input</t>
  </si>
  <si>
    <t>Design Pressure, P (MPa):</t>
  </si>
  <si>
    <t xml:space="preserve">   = 0.1 for vacuum</t>
  </si>
  <si>
    <t xml:space="preserve">   = 1.0 for liquid</t>
  </si>
  <si>
    <t xml:space="preserve">   =  10 for gas</t>
  </si>
  <si>
    <r>
      <t>Contents (Fluid) Factor, F</t>
    </r>
    <r>
      <rPr>
        <vertAlign val="subscript"/>
        <sz val="11"/>
        <color theme="1"/>
        <rFont val="Calibri"/>
        <family val="2"/>
        <scheme val="minor"/>
      </rPr>
      <t>f</t>
    </r>
    <r>
      <rPr>
        <sz val="11"/>
        <color theme="1"/>
        <rFont val="Calibri"/>
        <family val="2"/>
        <scheme val="minor"/>
      </rPr>
      <t xml:space="preserve"> (Unitless):</t>
    </r>
  </si>
  <si>
    <t xml:space="preserve">   = 1/3 for non-harmful liquids (except as provided in Clause 2.2.6)</t>
  </si>
  <si>
    <r>
      <t>Compressibility and Mass Factor, F</t>
    </r>
    <r>
      <rPr>
        <vertAlign val="subscript"/>
        <sz val="11"/>
        <color theme="1"/>
        <rFont val="Calibri"/>
        <family val="2"/>
        <scheme val="minor"/>
      </rPr>
      <t>c</t>
    </r>
    <r>
      <rPr>
        <sz val="11"/>
        <color theme="1"/>
        <rFont val="Calibri"/>
        <family val="2"/>
        <scheme val="minor"/>
      </rPr>
      <t xml:space="preserve"> (Unitless) as per Clause 2.2.2:</t>
    </r>
  </si>
  <si>
    <t>Volume, V (litres) as per Clause 2.2.4:</t>
  </si>
  <si>
    <t xml:space="preserve">   = 1.0 for non-harmful gas</t>
  </si>
  <si>
    <t xml:space="preserve">   = 3 for harmful liquid or gas</t>
  </si>
  <si>
    <t xml:space="preserve">   = 10 for very harmful liquid or gas</t>
  </si>
  <si>
    <t xml:space="preserve">   = 1000 for lethal liquid or gas</t>
  </si>
  <si>
    <r>
      <t>Location or Service Factor, F</t>
    </r>
    <r>
      <rPr>
        <vertAlign val="subscript"/>
        <sz val="11"/>
        <color theme="1"/>
        <rFont val="Calibri"/>
        <family val="2"/>
        <scheme val="minor"/>
      </rPr>
      <t>s</t>
    </r>
    <r>
      <rPr>
        <sz val="11"/>
        <color theme="1"/>
        <rFont val="Calibri"/>
        <family val="2"/>
        <scheme val="minor"/>
      </rPr>
      <t xml:space="preserve"> (Unitless):</t>
    </r>
  </si>
  <si>
    <t xml:space="preserve">   = 1 unless one of the following conditions apply</t>
  </si>
  <si>
    <t>CALCULATION:  PRESSURE VESSEL HAZARD LEVEL</t>
  </si>
  <si>
    <t>P x V without applying factors shown below (MPa.L):</t>
  </si>
  <si>
    <t>Indicates a blank cell (i.e. cell not used)</t>
  </si>
  <si>
    <t>Hazard Level Value, H (MPa.L):</t>
  </si>
  <si>
    <t>Hazard Level:</t>
  </si>
  <si>
    <r>
      <t>Is this a "Non-Harmful Liquid" at a temperature between 0 and 65</t>
    </r>
    <r>
      <rPr>
        <sz val="11"/>
        <color theme="1"/>
        <rFont val="Calibri"/>
        <family val="2"/>
      </rPr>
      <t>°C:</t>
    </r>
  </si>
  <si>
    <t>Hazard Level Value (H)</t>
  </si>
  <si>
    <t>TABLE 1:  USER INPUTS AND CALCULATED VALUES</t>
  </si>
  <si>
    <t>Hazard Level</t>
  </si>
  <si>
    <t>If Cl. 2.2.6 is satisfied with PV &lt; 100000 MPaL</t>
  </si>
  <si>
    <r>
      <t>and 0</t>
    </r>
    <r>
      <rPr>
        <sz val="11"/>
        <color theme="1"/>
        <rFont val="Calibri"/>
        <family val="2"/>
      </rPr>
      <t>°C ≤ Temperature ≤ 65°C and the fluid is</t>
    </r>
  </si>
  <si>
    <t>a "Non-Harmful Liquid".</t>
  </si>
  <si>
    <t>E</t>
  </si>
  <si>
    <t>D</t>
  </si>
  <si>
    <t>C</t>
  </si>
  <si>
    <t>B</t>
  </si>
  <si>
    <t>A</t>
  </si>
  <si>
    <r>
      <t>≥ 10</t>
    </r>
    <r>
      <rPr>
        <vertAlign val="superscript"/>
        <sz val="11"/>
        <color theme="1"/>
        <rFont val="Calibri"/>
        <family val="2"/>
      </rPr>
      <t>2.5</t>
    </r>
    <r>
      <rPr>
        <sz val="11"/>
        <color theme="1"/>
        <rFont val="Calibri"/>
        <family val="2"/>
      </rPr>
      <t xml:space="preserve"> to &lt; 10</t>
    </r>
    <r>
      <rPr>
        <vertAlign val="superscript"/>
        <sz val="11"/>
        <color theme="1"/>
        <rFont val="Calibri"/>
        <family val="2"/>
      </rPr>
      <t>3</t>
    </r>
  </si>
  <si>
    <r>
      <t>&lt; 10</t>
    </r>
    <r>
      <rPr>
        <vertAlign val="superscript"/>
        <sz val="11"/>
        <color theme="1"/>
        <rFont val="Calibri"/>
        <family val="2"/>
        <scheme val="minor"/>
      </rPr>
      <t>2.5</t>
    </r>
  </si>
  <si>
    <r>
      <rPr>
        <sz val="11"/>
        <color theme="1"/>
        <rFont val="Calibri"/>
        <family val="2"/>
      </rPr>
      <t>≥ 10</t>
    </r>
    <r>
      <rPr>
        <vertAlign val="superscript"/>
        <sz val="11"/>
        <color theme="1"/>
        <rFont val="Calibri"/>
        <family val="2"/>
      </rPr>
      <t>3</t>
    </r>
    <r>
      <rPr>
        <sz val="11"/>
        <color theme="1"/>
        <rFont val="Calibri"/>
        <family val="2"/>
      </rPr>
      <t xml:space="preserve"> to &lt; 10</t>
    </r>
    <r>
      <rPr>
        <vertAlign val="superscript"/>
        <sz val="11"/>
        <color theme="1"/>
        <rFont val="Calibri"/>
        <family val="2"/>
      </rPr>
      <t>4</t>
    </r>
  </si>
  <si>
    <r>
      <rPr>
        <sz val="11"/>
        <color theme="1"/>
        <rFont val="Calibri"/>
        <family val="2"/>
      </rPr>
      <t>≥ 10</t>
    </r>
    <r>
      <rPr>
        <vertAlign val="superscript"/>
        <sz val="11"/>
        <color theme="1"/>
        <rFont val="Calibri"/>
        <family val="2"/>
      </rPr>
      <t>4</t>
    </r>
    <r>
      <rPr>
        <sz val="11"/>
        <color theme="1"/>
        <rFont val="Calibri"/>
        <family val="2"/>
      </rPr>
      <t xml:space="preserve"> to &lt; 10</t>
    </r>
    <r>
      <rPr>
        <vertAlign val="superscript"/>
        <sz val="11"/>
        <color theme="1"/>
        <rFont val="Calibri"/>
        <family val="2"/>
      </rPr>
      <t>8.5</t>
    </r>
  </si>
  <si>
    <r>
      <t>&gt; 10</t>
    </r>
    <r>
      <rPr>
        <vertAlign val="superscript"/>
        <sz val="11"/>
        <color theme="1"/>
        <rFont val="Calibri"/>
        <family val="2"/>
        <scheme val="minor"/>
      </rPr>
      <t>8.5</t>
    </r>
  </si>
  <si>
    <t>N</t>
  </si>
  <si>
    <t>TABLE 2 (FROM TABLE 2.1 (MODIFIED) OF AS 4343)</t>
  </si>
  <si>
    <t xml:space="preserve">          (i) Fired equipment heated by the products of combustion, 
                electric heating and highly focussed solar heating (e.g. 
                pressurised hot water heater, fired oil heater) but not 
                equipment heated by steam, air, hot water or microwave.</t>
  </si>
  <si>
    <t xml:space="preserve">         (ii) Equipment fitted with quick-actuating closures or doors 
               (i.e. that close quickly and could cause pressure spikes) 
               excluding vacuum vessels.</t>
  </si>
  <si>
    <t xml:space="preserve">        (iii) Equipment is located in a "Major Hazard Facility".</t>
  </si>
  <si>
    <t xml:space="preserve">        (iv)  Road tanker or transportable vessel greater than 200 litres that 
                 is transported in the pressurised condition.</t>
  </si>
  <si>
    <t xml:space="preserve">        (v)  Vessel for human occupancy with P &gt; 0.01 MPa  and non-
                harmful gas.</t>
  </si>
  <si>
    <t xml:space="preserve">   = 30 for P &gt; 50 MPa (Clause 2.2.5(b))</t>
  </si>
  <si>
    <t xml:space="preserve">   = 3 for one of the conditions in Clause 2.2.5(a) or 10 for more than 
      one of the conditions in Clause 2.2.5(a) noting that conditions (i) to 
      (iii) are not intended to apply additionally to conditions (iv) or (v).</t>
  </si>
  <si>
    <t xml:space="preserve"> = 1/3 for one  of the conditions in Clause 2.2.5( c) or 1/10 when two or more conditions in Clause 2.2.5(c ) apply (excluding fired boilers).</t>
  </si>
  <si>
    <t xml:space="preserve">       (i)  Equipment is located in an area where employees are not 
              permanently stationed but may periodically visit for servicing 
              and the like, and which is remote from other buildings, 
              processes or persons.</t>
  </si>
  <si>
    <t xml:space="preserve">      (ii)  Pressure vessel  is protected / safeuguarded (e.g. vessel is 
              located within a bunker).</t>
  </si>
  <si>
    <t xml:space="preserve">     (iii)  The maximum membrane stress (based on corroded thickness) 
              does not exceed 50 MPa, 20% of specified minimum yield stress 
              at design temperature, or 50% of permissible design strength 
             (f), whichever is less.</t>
  </si>
  <si>
    <t>Purpose:  This spreadsheet calculator determines the "Hazard Level Value" and hence "Hazard Level" for pressure vessels in accordance with the numerical method detailed in AS 4343.  The user is required to fill-in the cells coloured in yellow.  The calculated results are shown at the bottom in green.  The user is advised to review AS 4343 before using, in particular, clauses 2.2.5(a), 2.2.5(b) and 2.2.5( c) for selection of the most appropriate "Location of Service Factor".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</si>
</sst>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11" x14ac:knownFonts="1">
    <font>
      <sz val="11"/>
      <color theme="1"/>
      <name val="Calibri"/>
      <family val="2"/>
      <scheme val="minor"/>
    </font>
    <font>
      <b/>
      <sz val="11"/>
      <color theme="1"/>
      <name val="Calibri"/>
      <family val="2"/>
      <scheme val="minor"/>
    </font>
    <font>
      <b/>
      <u/>
      <sz val="11"/>
      <color theme="1"/>
      <name val="Calibri"/>
      <family val="2"/>
      <scheme val="minor"/>
    </font>
    <font>
      <vertAlign val="subscript"/>
      <sz val="11"/>
      <color theme="1"/>
      <name val="Calibri"/>
      <family val="2"/>
      <scheme val="minor"/>
    </font>
    <font>
      <sz val="11"/>
      <color rgb="FF006100"/>
      <name val="Calibri"/>
      <family val="2"/>
      <scheme val="minor"/>
    </font>
    <font>
      <sz val="11"/>
      <color rgb="FF9C5700"/>
      <name val="Calibri"/>
      <family val="2"/>
      <scheme val="minor"/>
    </font>
    <font>
      <b/>
      <sz val="26"/>
      <color theme="1"/>
      <name val="Calibri"/>
      <family val="2"/>
      <scheme val="minor"/>
    </font>
    <font>
      <sz val="11"/>
      <color theme="1"/>
      <name val="Calibri"/>
      <family val="2"/>
    </font>
    <font>
      <vertAlign val="superscript"/>
      <sz val="11"/>
      <color theme="1"/>
      <name val="Calibri"/>
      <family val="2"/>
      <scheme val="minor"/>
    </font>
    <font>
      <vertAlign val="superscript"/>
      <sz val="11"/>
      <color theme="1"/>
      <name val="Calibri"/>
      <family val="2"/>
    </font>
    <font>
      <sz val="11"/>
      <color theme="4"/>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rgb="FFC6EFCE"/>
      </patternFill>
    </fill>
    <fill>
      <patternFill patternType="solid">
        <fgColor rgb="FFFFEB9C"/>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0" fontId="4" fillId="3" borderId="0" applyNumberFormat="0" applyBorder="0" applyAlignment="0" applyProtection="0"/>
    <xf numFmtId="0" fontId="5" fillId="4" borderId="0" applyNumberFormat="0" applyBorder="0" applyAlignment="0" applyProtection="0"/>
  </cellStyleXfs>
  <cellXfs count="38">
    <xf numFmtId="0" fontId="0" fillId="0" borderId="0" xfId="0"/>
    <xf numFmtId="0" fontId="0" fillId="2" borderId="1" xfId="0" applyFill="1" applyBorder="1"/>
    <xf numFmtId="0" fontId="0" fillId="0" borderId="1" xfId="0" applyBorder="1"/>
    <xf numFmtId="0" fontId="0" fillId="0" borderId="1" xfId="0" applyFill="1" applyBorder="1"/>
    <xf numFmtId="1" fontId="0" fillId="0" borderId="0" xfId="0" applyNumberFormat="1"/>
    <xf numFmtId="0" fontId="6" fillId="0" borderId="0" xfId="0" applyFont="1"/>
    <xf numFmtId="0" fontId="0" fillId="0" borderId="3" xfId="0" applyBorder="1"/>
    <xf numFmtId="0" fontId="0" fillId="0" borderId="4" xfId="0" applyBorder="1"/>
    <xf numFmtId="0" fontId="0" fillId="0" borderId="5" xfId="0" applyBorder="1"/>
    <xf numFmtId="0" fontId="0" fillId="2" borderId="3" xfId="0" applyFill="1" applyBorder="1"/>
    <xf numFmtId="0" fontId="0" fillId="2" borderId="4" xfId="0" applyFill="1" applyBorder="1"/>
    <xf numFmtId="0" fontId="0" fillId="2" borderId="5" xfId="0" applyFill="1" applyBorder="1"/>
    <xf numFmtId="0" fontId="5" fillId="4" borderId="1" xfId="2" applyBorder="1"/>
    <xf numFmtId="164" fontId="5" fillId="4" borderId="1" xfId="2" applyNumberFormat="1" applyBorder="1"/>
    <xf numFmtId="165" fontId="5" fillId="4" borderId="2" xfId="2" applyNumberFormat="1" applyBorder="1"/>
    <xf numFmtId="0" fontId="4" fillId="3" borderId="1" xfId="1" applyBorder="1"/>
    <xf numFmtId="0" fontId="4" fillId="2" borderId="1" xfId="1" applyFill="1" applyBorder="1"/>
    <xf numFmtId="0" fontId="5" fillId="4" borderId="1" xfId="2" applyBorder="1" applyAlignment="1">
      <alignment horizontal="right"/>
    </xf>
    <xf numFmtId="0" fontId="2" fillId="0" borderId="0" xfId="0" applyFont="1" applyAlignment="1">
      <alignment horizontal="center"/>
    </xf>
    <xf numFmtId="1" fontId="4" fillId="3" borderId="1" xfId="1" applyNumberFormat="1" applyBorder="1"/>
    <xf numFmtId="0" fontId="4" fillId="3" borderId="1" xfId="1" applyBorder="1" applyAlignment="1">
      <alignment horizontal="right"/>
    </xf>
    <xf numFmtId="0" fontId="1" fillId="0" borderId="1" xfId="0" applyFont="1"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1" xfId="0" applyBorder="1" applyAlignment="1">
      <alignment horizontal="center"/>
    </xf>
    <xf numFmtId="1" fontId="0" fillId="0" borderId="1" xfId="0" applyNumberFormat="1" applyBorder="1" applyAlignment="1">
      <alignment horizontal="center"/>
    </xf>
    <xf numFmtId="0" fontId="7" fillId="0" borderId="1" xfId="0" applyFont="1" applyBorder="1" applyAlignment="1">
      <alignment horizontal="center"/>
    </xf>
    <xf numFmtId="0" fontId="4" fillId="0" borderId="0" xfId="1" applyFill="1" applyBorder="1"/>
    <xf numFmtId="0" fontId="10" fillId="0" borderId="4" xfId="0" applyFont="1" applyBorder="1"/>
    <xf numFmtId="0" fontId="10" fillId="0" borderId="5" xfId="0" applyFont="1" applyBorder="1"/>
    <xf numFmtId="0" fontId="10" fillId="0" borderId="4" xfId="0" applyFont="1" applyBorder="1" applyAlignment="1">
      <alignment vertical="top" wrapText="1"/>
    </xf>
    <xf numFmtId="0" fontId="10" fillId="0" borderId="4" xfId="0" applyFont="1" applyBorder="1" applyAlignment="1">
      <alignment wrapText="1"/>
    </xf>
    <xf numFmtId="0" fontId="10" fillId="0" borderId="5" xfId="0" applyFont="1" applyBorder="1" applyAlignment="1">
      <alignment vertical="top" wrapText="1"/>
    </xf>
    <xf numFmtId="0" fontId="0" fillId="0" borderId="0" xfId="0" applyAlignment="1">
      <alignment vertical="top" wrapText="1"/>
    </xf>
    <xf numFmtId="0" fontId="2" fillId="0" borderId="0" xfId="0" applyFont="1" applyAlignment="1">
      <alignment horizontal="center"/>
    </xf>
    <xf numFmtId="0" fontId="0" fillId="0" borderId="0" xfId="0" applyAlignment="1">
      <alignment horizontal="center"/>
    </xf>
    <xf numFmtId="0" fontId="4" fillId="3" borderId="2" xfId="1" applyBorder="1"/>
  </cellXfs>
  <cellStyles count="3">
    <cellStyle name="Good" xfId="1" builtinId="26"/>
    <cellStyle name="Neutral" xfId="2"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152399</xdr:colOff>
      <xdr:row>38</xdr:row>
      <xdr:rowOff>114300</xdr:rowOff>
    </xdr:from>
    <xdr:to>
      <xdr:col>4</xdr:col>
      <xdr:colOff>47624</xdr:colOff>
      <xdr:row>40</xdr:row>
      <xdr:rowOff>142875</xdr:rowOff>
    </xdr:to>
    <xdr:sp macro="" textlink="">
      <xdr:nvSpPr>
        <xdr:cNvPr id="2" name="Star: 5 Points 1">
          <a:extLst>
            <a:ext uri="{FF2B5EF4-FFF2-40B4-BE49-F238E27FC236}">
              <a16:creationId xmlns:a16="http://schemas.microsoft.com/office/drawing/2014/main" id="{19E90AB2-CE2E-427D-A689-C06AE4D17900}"/>
            </a:ext>
          </a:extLst>
        </xdr:cNvPr>
        <xdr:cNvSpPr/>
      </xdr:nvSpPr>
      <xdr:spPr>
        <a:xfrm>
          <a:off x="6057899" y="11620500"/>
          <a:ext cx="390525" cy="409575"/>
        </a:xfrm>
        <a:prstGeom prst="star5">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1C40E-172B-45EC-AB79-D24E437D78FD}">
  <sheetPr>
    <pageSetUpPr fitToPage="1"/>
  </sheetPr>
  <dimension ref="B1:G41"/>
  <sheetViews>
    <sheetView tabSelected="1" workbookViewId="0">
      <selection activeCell="E28" sqref="E28"/>
    </sheetView>
  </sheetViews>
  <sheetFormatPr defaultRowHeight="15" x14ac:dyDescent="0.25"/>
  <cols>
    <col min="1" max="1" width="6.28515625" customWidth="1"/>
    <col min="2" max="2" width="63.140625" customWidth="1"/>
    <col min="3" max="3" width="19.140625" customWidth="1"/>
    <col min="4" max="4" width="7.42578125" customWidth="1"/>
    <col min="5" max="5" width="40.7109375" customWidth="1"/>
    <col min="6" max="6" width="13.7109375" customWidth="1"/>
    <col min="7" max="7" width="10.5703125" bestFit="1" customWidth="1"/>
  </cols>
  <sheetData>
    <row r="1" spans="2:7" ht="33.75" x14ac:dyDescent="0.5">
      <c r="B1" s="5" t="s">
        <v>18</v>
      </c>
    </row>
    <row r="2" spans="2:7" x14ac:dyDescent="0.25">
      <c r="B2" s="34" t="s">
        <v>53</v>
      </c>
      <c r="C2" s="34"/>
      <c r="D2" s="34"/>
      <c r="E2" s="34"/>
      <c r="F2" s="34"/>
    </row>
    <row r="3" spans="2:7" ht="36.75" customHeight="1" x14ac:dyDescent="0.25">
      <c r="B3" s="34"/>
      <c r="C3" s="34"/>
      <c r="D3" s="34"/>
      <c r="E3" s="34"/>
      <c r="F3" s="34"/>
    </row>
    <row r="5" spans="2:7" x14ac:dyDescent="0.25">
      <c r="C5" s="12"/>
      <c r="D5" t="s">
        <v>3</v>
      </c>
    </row>
    <row r="6" spans="2:7" x14ac:dyDescent="0.25">
      <c r="C6" s="15"/>
      <c r="D6" t="s">
        <v>2</v>
      </c>
    </row>
    <row r="7" spans="2:7" x14ac:dyDescent="0.25">
      <c r="C7" s="16"/>
      <c r="D7" t="s">
        <v>20</v>
      </c>
    </row>
    <row r="8" spans="2:7" x14ac:dyDescent="0.25">
      <c r="C8" s="28"/>
    </row>
    <row r="9" spans="2:7" x14ac:dyDescent="0.25">
      <c r="B9" s="18" t="s">
        <v>25</v>
      </c>
      <c r="E9" s="35" t="s">
        <v>41</v>
      </c>
      <c r="F9" s="36"/>
    </row>
    <row r="11" spans="2:7" x14ac:dyDescent="0.25">
      <c r="B11" s="2" t="s">
        <v>1</v>
      </c>
      <c r="C11" s="17" t="s">
        <v>0</v>
      </c>
      <c r="E11" s="21" t="s">
        <v>24</v>
      </c>
      <c r="F11" s="21" t="s">
        <v>26</v>
      </c>
    </row>
    <row r="12" spans="2:7" x14ac:dyDescent="0.25">
      <c r="B12" s="2" t="s">
        <v>23</v>
      </c>
      <c r="C12" s="17" t="s">
        <v>40</v>
      </c>
      <c r="E12" s="6" t="s">
        <v>27</v>
      </c>
      <c r="F12" s="22" t="s">
        <v>30</v>
      </c>
    </row>
    <row r="13" spans="2:7" x14ac:dyDescent="0.25">
      <c r="B13" s="2" t="s">
        <v>4</v>
      </c>
      <c r="C13" s="13">
        <v>2.8</v>
      </c>
      <c r="E13" s="7" t="s">
        <v>28</v>
      </c>
      <c r="F13" s="23"/>
    </row>
    <row r="14" spans="2:7" x14ac:dyDescent="0.25">
      <c r="B14" s="2" t="s">
        <v>11</v>
      </c>
      <c r="C14" s="12">
        <v>200</v>
      </c>
      <c r="E14" s="8" t="s">
        <v>29</v>
      </c>
      <c r="F14" s="24"/>
    </row>
    <row r="15" spans="2:7" ht="17.25" x14ac:dyDescent="0.25">
      <c r="B15" s="6" t="s">
        <v>19</v>
      </c>
      <c r="C15" s="37">
        <f>C13*C14</f>
        <v>560</v>
      </c>
      <c r="E15" s="26" t="s">
        <v>36</v>
      </c>
      <c r="F15" s="25" t="s">
        <v>30</v>
      </c>
      <c r="G15" s="4">
        <f>10^2.5</f>
        <v>316.22776601683825</v>
      </c>
    </row>
    <row r="16" spans="2:7" ht="18.75" x14ac:dyDescent="0.35">
      <c r="B16" s="6" t="s">
        <v>10</v>
      </c>
      <c r="C16" s="14">
        <v>10</v>
      </c>
      <c r="E16" s="27" t="s">
        <v>35</v>
      </c>
      <c r="F16" s="25" t="s">
        <v>31</v>
      </c>
      <c r="G16">
        <f>10^3</f>
        <v>1000</v>
      </c>
    </row>
    <row r="17" spans="2:7" ht="17.25" x14ac:dyDescent="0.25">
      <c r="B17" s="29" t="s">
        <v>5</v>
      </c>
      <c r="C17" s="9"/>
      <c r="E17" s="27" t="s">
        <v>37</v>
      </c>
      <c r="F17" s="25" t="s">
        <v>32</v>
      </c>
      <c r="G17">
        <f>10^4</f>
        <v>10000</v>
      </c>
    </row>
    <row r="18" spans="2:7" ht="17.25" x14ac:dyDescent="0.25">
      <c r="B18" s="29" t="s">
        <v>6</v>
      </c>
      <c r="C18" s="10"/>
      <c r="E18" s="27" t="s">
        <v>38</v>
      </c>
      <c r="F18" s="25" t="s">
        <v>33</v>
      </c>
      <c r="G18">
        <f>10^8.5</f>
        <v>316227766.01683807</v>
      </c>
    </row>
    <row r="19" spans="2:7" ht="17.25" x14ac:dyDescent="0.25">
      <c r="B19" s="30" t="s">
        <v>7</v>
      </c>
      <c r="C19" s="11"/>
      <c r="E19" s="25" t="s">
        <v>39</v>
      </c>
      <c r="F19" s="25" t="s">
        <v>34</v>
      </c>
    </row>
    <row r="20" spans="2:7" ht="18" x14ac:dyDescent="0.35">
      <c r="B20" s="6" t="s">
        <v>8</v>
      </c>
      <c r="C20" s="14">
        <v>10</v>
      </c>
    </row>
    <row r="21" spans="2:7" x14ac:dyDescent="0.25">
      <c r="B21" s="29" t="s">
        <v>9</v>
      </c>
      <c r="C21" s="9"/>
    </row>
    <row r="22" spans="2:7" x14ac:dyDescent="0.25">
      <c r="B22" s="29" t="s">
        <v>12</v>
      </c>
      <c r="C22" s="10"/>
    </row>
    <row r="23" spans="2:7" x14ac:dyDescent="0.25">
      <c r="B23" s="29" t="s">
        <v>13</v>
      </c>
      <c r="C23" s="10"/>
    </row>
    <row r="24" spans="2:7" x14ac:dyDescent="0.25">
      <c r="B24" s="29" t="s">
        <v>14</v>
      </c>
      <c r="C24" s="10"/>
    </row>
    <row r="25" spans="2:7" x14ac:dyDescent="0.25">
      <c r="B25" s="30" t="s">
        <v>15</v>
      </c>
      <c r="C25" s="11"/>
    </row>
    <row r="26" spans="2:7" ht="18" x14ac:dyDescent="0.35">
      <c r="B26" s="6" t="s">
        <v>16</v>
      </c>
      <c r="C26" s="14">
        <v>1</v>
      </c>
    </row>
    <row r="27" spans="2:7" x14ac:dyDescent="0.25">
      <c r="B27" s="29" t="s">
        <v>17</v>
      </c>
      <c r="C27" s="9"/>
    </row>
    <row r="28" spans="2:7" ht="50.25" customHeight="1" x14ac:dyDescent="0.25">
      <c r="B28" s="31" t="s">
        <v>48</v>
      </c>
      <c r="C28" s="10"/>
    </row>
    <row r="29" spans="2:7" ht="60" x14ac:dyDescent="0.25">
      <c r="B29" s="32" t="s">
        <v>42</v>
      </c>
      <c r="C29" s="10"/>
    </row>
    <row r="30" spans="2:7" ht="45" x14ac:dyDescent="0.25">
      <c r="B30" s="32" t="s">
        <v>43</v>
      </c>
      <c r="C30" s="10"/>
    </row>
    <row r="31" spans="2:7" x14ac:dyDescent="0.25">
      <c r="B31" s="32" t="s">
        <v>44</v>
      </c>
      <c r="C31" s="10"/>
    </row>
    <row r="32" spans="2:7" ht="35.25" customHeight="1" x14ac:dyDescent="0.25">
      <c r="B32" s="31" t="s">
        <v>45</v>
      </c>
      <c r="C32" s="10"/>
    </row>
    <row r="33" spans="2:3" ht="35.25" customHeight="1" x14ac:dyDescent="0.25">
      <c r="B33" s="31" t="s">
        <v>46</v>
      </c>
      <c r="C33" s="10"/>
    </row>
    <row r="34" spans="2:3" x14ac:dyDescent="0.25">
      <c r="B34" s="32" t="s">
        <v>47</v>
      </c>
      <c r="C34" s="10"/>
    </row>
    <row r="35" spans="2:3" ht="30" x14ac:dyDescent="0.25">
      <c r="B35" s="32" t="s">
        <v>49</v>
      </c>
      <c r="C35" s="10"/>
    </row>
    <row r="36" spans="2:3" ht="60" x14ac:dyDescent="0.25">
      <c r="B36" s="31" t="s">
        <v>50</v>
      </c>
      <c r="C36" s="10"/>
    </row>
    <row r="37" spans="2:3" ht="30" x14ac:dyDescent="0.25">
      <c r="B37" s="32" t="s">
        <v>51</v>
      </c>
      <c r="C37" s="10"/>
    </row>
    <row r="38" spans="2:3" ht="66" customHeight="1" x14ac:dyDescent="0.25">
      <c r="B38" s="33" t="s">
        <v>52</v>
      </c>
      <c r="C38" s="10"/>
    </row>
    <row r="39" spans="2:3" x14ac:dyDescent="0.25">
      <c r="B39" s="1"/>
      <c r="C39" s="11"/>
    </row>
    <row r="40" spans="2:3" x14ac:dyDescent="0.25">
      <c r="B40" s="2" t="s">
        <v>21</v>
      </c>
      <c r="C40" s="19">
        <f>C15*C16*C20*C26</f>
        <v>56000</v>
      </c>
    </row>
    <row r="41" spans="2:3" x14ac:dyDescent="0.25">
      <c r="B41" s="3" t="s">
        <v>22</v>
      </c>
      <c r="C41" s="20" t="str">
        <f>IF((AND(C15&lt;100000,C12="Y")),"E",IF(C40&lt;10^2.5,"E",IF(C40&lt;10^3,"D",IF(C40&lt;10^4,"C",IF(C40&lt;10^8.5,"B","A")))))</f>
        <v>B</v>
      </c>
    </row>
  </sheetData>
  <mergeCells count="2">
    <mergeCell ref="B2:F3"/>
    <mergeCell ref="E9:F9"/>
  </mergeCells>
  <pageMargins left="0.25" right="0.25" top="0.75" bottom="0.75" header="0.3" footer="0.3"/>
  <pageSetup paperSize="0" scale="6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Pressure Vessel - Hazard Level</vt:lpstr>
      <vt:lpstr>'Pressure Vessel - Hazard Level'!Print_Area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2019-07-15T08:32:37Z</dcterms:created>
  <dcterms:modified xsi:type="dcterms:W3CDTF">2019-07-20T05:37:37Z</dcterms:modified>
</cp:coreProperties>
</file>