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56" windowWidth="17172" windowHeight="7356"/>
  </bookViews>
  <sheets>
    <sheet name="Template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F18"/>
  <c r="F19" s="1"/>
  <c r="F20" l="1"/>
  <c r="F21" s="1"/>
  <c r="F22" l="1"/>
  <c r="H22" s="1"/>
  <c r="F23"/>
  <c r="F24" s="1"/>
  <c r="H24" s="1"/>
</calcChain>
</file>

<file path=xl/sharedStrings.xml><?xml version="1.0" encoding="utf-8"?>
<sst xmlns="http://schemas.openxmlformats.org/spreadsheetml/2006/main" count="67" uniqueCount="63">
  <si>
    <t>CALCULATION SHEET</t>
  </si>
  <si>
    <t>OF</t>
  </si>
  <si>
    <t>SHEET No.:</t>
  </si>
  <si>
    <t>DATE:</t>
  </si>
  <si>
    <t>PROJECT No.:</t>
  </si>
  <si>
    <t>DP No.:</t>
  </si>
  <si>
    <t>CHECKER</t>
  </si>
  <si>
    <t>NAME:</t>
  </si>
  <si>
    <t>SIGNED:</t>
  </si>
  <si>
    <t>DOC No.:</t>
  </si>
  <si>
    <t>DESIGNER</t>
  </si>
  <si>
    <t>PROJECT NAME:</t>
  </si>
  <si>
    <t>DESIGN PACKAGE:</t>
  </si>
  <si>
    <t>TITLE:</t>
  </si>
  <si>
    <t>REFERENCES:</t>
  </si>
  <si>
    <t>PREPARED BY: (Date/Initial)</t>
  </si>
  <si>
    <t>CHECKED BY: (Date/Initial)</t>
  </si>
  <si>
    <t>ISSUE</t>
  </si>
  <si>
    <t>A</t>
  </si>
  <si>
    <t>B</t>
  </si>
  <si>
    <t>C</t>
  </si>
  <si>
    <t>mm</t>
  </si>
  <si>
    <t>FLOW IN PARTIALLY FULL HORIZONTAL PIPES</t>
  </si>
  <si>
    <t>SEMINAR EXAMPLE</t>
  </si>
  <si>
    <t>PARTIAL PIPE FLOW CALCULATIONS</t>
  </si>
  <si>
    <t>Flow Rate, Q (gpm)</t>
  </si>
  <si>
    <t>Pipe Inside Diameter, d (inches)</t>
  </si>
  <si>
    <t>GIVEN:</t>
  </si>
  <si>
    <t>SOLUTION:</t>
  </si>
  <si>
    <r>
      <t>Q/D</t>
    </r>
    <r>
      <rPr>
        <vertAlign val="super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=</t>
    </r>
  </si>
  <si>
    <t>Is the Pipe Running Full?</t>
  </si>
  <si>
    <t>x =</t>
  </si>
  <si>
    <t>H/D =</t>
  </si>
  <si>
    <t>TO FIND:</t>
  </si>
  <si>
    <t>Whether or not the pipe is running full.</t>
  </si>
  <si>
    <t>The height of liquid in the pipe if it is not full.</t>
  </si>
  <si>
    <t>The pipe's equivalent diameter.</t>
  </si>
  <si>
    <r>
      <t>D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/D =</t>
    </r>
  </si>
  <si>
    <t>Height of Liquid in Pipe, H (inches) =</t>
  </si>
  <si>
    <r>
      <t>D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 (inches) =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</si>
  <si>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/hr</t>
    </r>
  </si>
  <si>
    <t>Input Values</t>
  </si>
  <si>
    <t>Calculated Values</t>
  </si>
  <si>
    <t>installed in the horizontal.  The calculations are based on US customary units.  Metric equivalents are shown in the yellow cells.</t>
  </si>
  <si>
    <t>The emperical design relationships are as follows:</t>
  </si>
  <si>
    <t>then the pipe is running full.</t>
  </si>
  <si>
    <t>then Eqn 1 is used to determine H/D and hence height of liquid in the pipe.</t>
  </si>
  <si>
    <t>Eqn 1:</t>
  </si>
  <si>
    <t xml:space="preserve">These calculations are emperical in nature and detail whether a circular pipe will be running full or not with liquid when </t>
  </si>
  <si>
    <t>Eqn 2:</t>
  </si>
  <si>
    <t>Where:</t>
  </si>
  <si>
    <t>D = Pipe Diameter (inches)</t>
  </si>
  <si>
    <t>H = Height of Liquid in the Pipe (inches)</t>
  </si>
  <si>
    <t>Q = Flow Rate (gpm)</t>
  </si>
  <si>
    <r>
      <t>If Q/d</t>
    </r>
    <r>
      <rPr>
        <i/>
        <vertAlign val="superscript"/>
        <sz val="11"/>
        <color theme="1"/>
        <rFont val="Times New Roman"/>
        <family val="1"/>
      </rPr>
      <t>2.5</t>
    </r>
    <r>
      <rPr>
        <i/>
        <sz val="11"/>
        <color theme="1"/>
        <rFont val="Times New Roman"/>
        <family val="1"/>
      </rPr>
      <t xml:space="preserve"> ≥ 10.2</t>
    </r>
  </si>
  <si>
    <r>
      <t>If Q/d</t>
    </r>
    <r>
      <rPr>
        <i/>
        <vertAlign val="superscript"/>
        <sz val="11"/>
        <color theme="1"/>
        <rFont val="Times New Roman"/>
        <family val="1"/>
      </rPr>
      <t>2.5</t>
    </r>
    <r>
      <rPr>
        <i/>
        <sz val="11"/>
        <color theme="1"/>
        <rFont val="Times New Roman"/>
        <family val="1"/>
      </rPr>
      <t xml:space="preserve"> &lt; 10.2</t>
    </r>
  </si>
  <si>
    <t>Notes:</t>
  </si>
  <si>
    <t>Eqn 2 is an emperical way of determining the equivalent diameter rather than using the cross-sectional flow area and the</t>
  </si>
  <si>
    <t>wetted perimeter as usually quoted in Fluid Mechanics texts.  The Equivalent Diameter is normally calculated by:</t>
  </si>
  <si>
    <t>These calculations have been extracted from "Pocket Guide to Chemical Engineering, Section 7, Fluid Flow" which, in-turn</t>
  </si>
  <si>
    <t>has been extracted from Durand A.A and M Marquez-Lucero "Determining Sealing Flow Rates in Horizontal Run Pipes",</t>
  </si>
  <si>
    <t>Chemical Engineering, March 1998, page 129.</t>
  </si>
  <si>
    <r>
      <t>D</t>
    </r>
    <r>
      <rPr>
        <i/>
        <vertAlign val="subscript"/>
        <sz val="10"/>
        <rFont val="Times New Roman"/>
        <family val="1"/>
      </rPr>
      <t>e</t>
    </r>
    <r>
      <rPr>
        <i/>
        <sz val="10"/>
        <rFont val="Times New Roman"/>
        <family val="1"/>
      </rPr>
      <t xml:space="preserve"> = Equivalent Diameter (inches)</t>
    </r>
  </si>
</sst>
</file>

<file path=xl/styles.xml><?xml version="1.0" encoding="utf-8"?>
<styleSheet xmlns="http://schemas.openxmlformats.org/spreadsheetml/2006/main">
  <numFmts count="3">
    <numFmt numFmtId="164" formatCode="0.000E+00"/>
    <numFmt numFmtId="165" formatCode="0.000"/>
    <numFmt numFmtId="166" formatCode="0.0000"/>
  </numFmts>
  <fonts count="2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Calibri"/>
      <family val="2"/>
    </font>
    <font>
      <b/>
      <sz val="20"/>
      <color indexed="8"/>
      <name val="Calibri"/>
      <family val="2"/>
    </font>
    <font>
      <b/>
      <u/>
      <sz val="11"/>
      <color indexed="8"/>
      <name val="Calibri"/>
      <family val="2"/>
    </font>
    <font>
      <sz val="8"/>
      <name val="Calibri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0"/>
      <name val="Times New Roman"/>
      <family val="1"/>
    </font>
    <font>
      <i/>
      <vertAlign val="superscript"/>
      <sz val="11"/>
      <color theme="1"/>
      <name val="Times New Roman"/>
      <family val="1"/>
    </font>
    <font>
      <i/>
      <vertAlign val="subscript"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1" fillId="0" borderId="15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0" borderId="4" xfId="0" applyFont="1" applyBorder="1" applyAlignment="1"/>
    <xf numFmtId="0" fontId="6" fillId="0" borderId="0" xfId="0" applyFont="1" applyBorder="1"/>
    <xf numFmtId="0" fontId="0" fillId="0" borderId="0" xfId="0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10" xfId="0" applyFont="1" applyBorder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 applyAlignment="1"/>
    <xf numFmtId="164" fontId="0" fillId="0" borderId="0" xfId="0" applyNumberFormat="1" applyFont="1" applyFill="1" applyBorder="1" applyAlignment="1"/>
    <xf numFmtId="11" fontId="0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2" fontId="9" fillId="0" borderId="0" xfId="0" applyNumberFormat="1" applyFont="1" applyFill="1" applyBorder="1" applyAlignment="1"/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/>
    <xf numFmtId="0" fontId="10" fillId="0" borderId="0" xfId="0" applyFont="1"/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9" fillId="0" borderId="0" xfId="0" applyFo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0" fillId="2" borderId="20" xfId="0" applyFont="1" applyFill="1" applyBorder="1"/>
    <xf numFmtId="0" fontId="0" fillId="3" borderId="20" xfId="0" applyFont="1" applyFill="1" applyBorder="1"/>
    <xf numFmtId="1" fontId="0" fillId="3" borderId="20" xfId="0" applyNumberFormat="1" applyFont="1" applyFill="1" applyBorder="1" applyAlignment="1"/>
    <xf numFmtId="1" fontId="9" fillId="3" borderId="20" xfId="0" applyNumberFormat="1" applyFont="1" applyFill="1" applyBorder="1" applyAlignment="1">
      <alignment horizontal="right"/>
    </xf>
    <xf numFmtId="1" fontId="0" fillId="3" borderId="20" xfId="0" applyNumberFormat="1" applyFont="1" applyFill="1" applyBorder="1" applyAlignment="1">
      <alignment horizontal="right"/>
    </xf>
    <xf numFmtId="165" fontId="0" fillId="3" borderId="20" xfId="0" applyNumberFormat="1" applyFont="1" applyFill="1" applyBorder="1" applyAlignment="1"/>
    <xf numFmtId="166" fontId="0" fillId="3" borderId="20" xfId="0" applyNumberFormat="1" applyFont="1" applyFill="1" applyBorder="1" applyAlignment="1"/>
    <xf numFmtId="165" fontId="9" fillId="3" borderId="20" xfId="0" applyNumberFormat="1" applyFont="1" applyFill="1" applyBorder="1" applyAlignment="1"/>
    <xf numFmtId="2" fontId="0" fillId="3" borderId="20" xfId="0" applyNumberFormat="1" applyFont="1" applyFill="1" applyBorder="1" applyAlignment="1"/>
    <xf numFmtId="2" fontId="9" fillId="3" borderId="20" xfId="0" applyNumberFormat="1" applyFont="1" applyFill="1" applyBorder="1" applyAlignment="1"/>
    <xf numFmtId="0" fontId="0" fillId="4" borderId="20" xfId="0" applyFont="1" applyFill="1" applyBorder="1"/>
    <xf numFmtId="0" fontId="0" fillId="4" borderId="2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91440</xdr:rowOff>
    </xdr:from>
    <xdr:to>
      <xdr:col>4</xdr:col>
      <xdr:colOff>441960</xdr:colOff>
      <xdr:row>3</xdr:row>
      <xdr:rowOff>128217</xdr:rowOff>
    </xdr:to>
    <xdr:pic>
      <xdr:nvPicPr>
        <xdr:cNvPr id="6" name="Picture 5" descr="KASA Redberg Logo on White B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91440"/>
          <a:ext cx="2529840" cy="585417"/>
        </a:xfrm>
        <a:prstGeom prst="rect">
          <a:avLst/>
        </a:prstGeom>
      </xdr:spPr>
    </xdr:pic>
    <xdr:clientData/>
  </xdr:twoCellAnchor>
  <xdr:twoCellAnchor>
    <xdr:from>
      <xdr:col>6</xdr:col>
      <xdr:colOff>259080</xdr:colOff>
      <xdr:row>17</xdr:row>
      <xdr:rowOff>190500</xdr:rowOff>
    </xdr:from>
    <xdr:to>
      <xdr:col>6</xdr:col>
      <xdr:colOff>449580</xdr:colOff>
      <xdr:row>18</xdr:row>
      <xdr:rowOff>175260</xdr:rowOff>
    </xdr:to>
    <xdr:sp macro="" textlink="">
      <xdr:nvSpPr>
        <xdr:cNvPr id="7" name="Diamond 6"/>
        <xdr:cNvSpPr/>
      </xdr:nvSpPr>
      <xdr:spPr>
        <a:xfrm>
          <a:off x="3810000" y="3291840"/>
          <a:ext cx="190500" cy="190500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259080</xdr:colOff>
      <xdr:row>21</xdr:row>
      <xdr:rowOff>7620</xdr:rowOff>
    </xdr:from>
    <xdr:to>
      <xdr:col>6</xdr:col>
      <xdr:colOff>449580</xdr:colOff>
      <xdr:row>22</xdr:row>
      <xdr:rowOff>15240</xdr:rowOff>
    </xdr:to>
    <xdr:sp macro="" textlink="">
      <xdr:nvSpPr>
        <xdr:cNvPr id="8" name="Diamond 7"/>
        <xdr:cNvSpPr/>
      </xdr:nvSpPr>
      <xdr:spPr>
        <a:xfrm>
          <a:off x="3810000" y="3863340"/>
          <a:ext cx="190500" cy="190500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251460</xdr:colOff>
      <xdr:row>23</xdr:row>
      <xdr:rowOff>0</xdr:rowOff>
    </xdr:from>
    <xdr:to>
      <xdr:col>6</xdr:col>
      <xdr:colOff>441960</xdr:colOff>
      <xdr:row>23</xdr:row>
      <xdr:rowOff>190500</xdr:rowOff>
    </xdr:to>
    <xdr:sp macro="" textlink="">
      <xdr:nvSpPr>
        <xdr:cNvPr id="9" name="Diamond 8"/>
        <xdr:cNvSpPr/>
      </xdr:nvSpPr>
      <xdr:spPr>
        <a:xfrm>
          <a:off x="3802380" y="4236720"/>
          <a:ext cx="190500" cy="190500"/>
        </a:xfrm>
        <a:prstGeom prst="diamond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83820</xdr:colOff>
      <xdr:row>8</xdr:row>
      <xdr:rowOff>60960</xdr:rowOff>
    </xdr:from>
    <xdr:to>
      <xdr:col>6</xdr:col>
      <xdr:colOff>586740</xdr:colOff>
      <xdr:row>8</xdr:row>
      <xdr:rowOff>182880</xdr:rowOff>
    </xdr:to>
    <xdr:sp macro="" textlink="">
      <xdr:nvSpPr>
        <xdr:cNvPr id="10" name="Right Arrow 9"/>
        <xdr:cNvSpPr/>
      </xdr:nvSpPr>
      <xdr:spPr>
        <a:xfrm>
          <a:off x="3634740" y="1516380"/>
          <a:ext cx="502920" cy="121920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6</xdr:col>
      <xdr:colOff>91440</xdr:colOff>
      <xdr:row>9</xdr:row>
      <xdr:rowOff>30480</xdr:rowOff>
    </xdr:from>
    <xdr:to>
      <xdr:col>6</xdr:col>
      <xdr:colOff>579120</xdr:colOff>
      <xdr:row>9</xdr:row>
      <xdr:rowOff>167640</xdr:rowOff>
    </xdr:to>
    <xdr:sp macro="" textlink="">
      <xdr:nvSpPr>
        <xdr:cNvPr id="11" name="Right Arrow 10"/>
        <xdr:cNvSpPr/>
      </xdr:nvSpPr>
      <xdr:spPr>
        <a:xfrm>
          <a:off x="3642360" y="1691640"/>
          <a:ext cx="487680" cy="137160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tabSelected="1" topLeftCell="A5" workbookViewId="0">
      <selection activeCell="O26" sqref="O26"/>
    </sheetView>
  </sheetViews>
  <sheetFormatPr defaultRowHeight="14.4"/>
  <cols>
    <col min="1" max="1" width="6.6640625" customWidth="1"/>
    <col min="5" max="5" width="8.88671875" customWidth="1"/>
    <col min="6" max="6" width="9.5546875" bestFit="1" customWidth="1"/>
    <col min="8" max="8" width="9.44140625" customWidth="1"/>
    <col min="10" max="10" width="5" customWidth="1"/>
    <col min="20" max="20" width="13.44140625" customWidth="1"/>
    <col min="21" max="21" width="5.33203125" customWidth="1"/>
    <col min="22" max="22" width="4.33203125" customWidth="1"/>
    <col min="23" max="23" width="4.6640625" customWidth="1"/>
  </cols>
  <sheetData>
    <row r="1" spans="1:23" ht="14.4" customHeight="1" thickTop="1">
      <c r="A1" s="16"/>
      <c r="B1" s="17"/>
      <c r="C1" s="17"/>
      <c r="D1" s="17"/>
      <c r="E1" s="17"/>
      <c r="F1" s="64" t="s">
        <v>0</v>
      </c>
      <c r="G1" s="64"/>
      <c r="H1" s="64"/>
      <c r="I1" s="64"/>
      <c r="J1" s="64"/>
      <c r="K1" s="65"/>
      <c r="L1" s="18" t="s">
        <v>10</v>
      </c>
      <c r="M1" s="72"/>
      <c r="N1" s="72"/>
      <c r="O1" s="73"/>
      <c r="P1" s="18" t="s">
        <v>6</v>
      </c>
      <c r="Q1" s="17"/>
      <c r="R1" s="17"/>
      <c r="S1" s="19"/>
      <c r="T1" s="20" t="s">
        <v>2</v>
      </c>
      <c r="U1" s="21">
        <v>1</v>
      </c>
      <c r="V1" s="21" t="s">
        <v>1</v>
      </c>
      <c r="W1" s="22">
        <v>1</v>
      </c>
    </row>
    <row r="2" spans="1:23" ht="14.4" customHeight="1">
      <c r="A2" s="12"/>
      <c r="B2" s="3"/>
      <c r="C2" s="3"/>
      <c r="D2" s="3"/>
      <c r="E2" s="3"/>
      <c r="F2" s="66"/>
      <c r="G2" s="66"/>
      <c r="H2" s="66"/>
      <c r="I2" s="66"/>
      <c r="J2" s="66"/>
      <c r="K2" s="67"/>
      <c r="L2" s="3" t="s">
        <v>7</v>
      </c>
      <c r="M2" s="74"/>
      <c r="N2" s="74"/>
      <c r="O2" s="75"/>
      <c r="P2" s="3" t="s">
        <v>7</v>
      </c>
      <c r="Q2" s="74"/>
      <c r="R2" s="74"/>
      <c r="S2" s="75"/>
      <c r="T2" s="4" t="s">
        <v>3</v>
      </c>
      <c r="U2" s="80"/>
      <c r="V2" s="81"/>
      <c r="W2" s="82"/>
    </row>
    <row r="3" spans="1:23" ht="14.4" customHeight="1">
      <c r="A3" s="12"/>
      <c r="B3" s="3"/>
      <c r="C3" s="3"/>
      <c r="D3" s="3"/>
      <c r="E3" s="3"/>
      <c r="F3" s="66"/>
      <c r="G3" s="66"/>
      <c r="H3" s="66"/>
      <c r="I3" s="66"/>
      <c r="J3" s="66"/>
      <c r="K3" s="67"/>
      <c r="L3" s="3" t="s">
        <v>8</v>
      </c>
      <c r="M3" s="76"/>
      <c r="N3" s="76"/>
      <c r="O3" s="77"/>
      <c r="P3" s="3" t="s">
        <v>8</v>
      </c>
      <c r="Q3" s="76"/>
      <c r="R3" s="76"/>
      <c r="S3" s="77"/>
      <c r="T3" s="5" t="s">
        <v>4</v>
      </c>
      <c r="U3" s="83"/>
      <c r="V3" s="83"/>
      <c r="W3" s="84"/>
    </row>
    <row r="4" spans="1:23">
      <c r="A4" s="12"/>
      <c r="F4" s="1"/>
      <c r="G4" s="1"/>
      <c r="H4" s="1"/>
      <c r="I4" s="1"/>
      <c r="J4" s="1"/>
      <c r="K4" s="2"/>
      <c r="M4" s="1"/>
      <c r="N4" s="1"/>
      <c r="O4" s="2"/>
      <c r="P4" t="s">
        <v>9</v>
      </c>
      <c r="Q4" s="78"/>
      <c r="R4" s="78"/>
      <c r="S4" s="85"/>
      <c r="T4" t="s">
        <v>5</v>
      </c>
      <c r="U4" s="78"/>
      <c r="V4" s="78"/>
      <c r="W4" s="79"/>
    </row>
    <row r="5" spans="1:23" ht="15.6">
      <c r="A5" s="86" t="s">
        <v>11</v>
      </c>
      <c r="B5" s="87"/>
      <c r="C5" s="87"/>
      <c r="D5" s="87" t="s">
        <v>22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7" t="s">
        <v>13</v>
      </c>
      <c r="Q5" s="68" t="s">
        <v>24</v>
      </c>
      <c r="R5" s="68"/>
      <c r="S5" s="68"/>
      <c r="T5" s="68"/>
      <c r="U5" s="68"/>
      <c r="V5" s="68"/>
      <c r="W5" s="69"/>
    </row>
    <row r="6" spans="1:23" ht="15.6">
      <c r="A6" s="13" t="s">
        <v>12</v>
      </c>
      <c r="B6" s="6"/>
      <c r="C6" s="23"/>
      <c r="D6" s="87" t="s">
        <v>23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8"/>
      <c r="P6" s="8"/>
      <c r="Q6" s="78"/>
      <c r="R6" s="78"/>
      <c r="S6" s="78"/>
      <c r="T6" s="78"/>
      <c r="U6" s="78"/>
      <c r="V6" s="78"/>
      <c r="W6" s="79"/>
    </row>
    <row r="7" spans="1:23" ht="11.4" customHeight="1">
      <c r="A7" s="12"/>
      <c r="W7" s="14"/>
    </row>
    <row r="8" spans="1:23">
      <c r="A8" s="29"/>
      <c r="B8" s="24" t="s">
        <v>27</v>
      </c>
      <c r="C8" s="30"/>
      <c r="D8" s="30"/>
      <c r="E8" s="30"/>
      <c r="F8" s="30"/>
      <c r="G8" s="30"/>
      <c r="H8" s="30"/>
      <c r="I8" s="30"/>
      <c r="J8" s="31"/>
      <c r="K8" s="40"/>
      <c r="L8" s="31"/>
      <c r="M8" s="31"/>
      <c r="N8" s="31"/>
      <c r="O8" s="31"/>
      <c r="P8" s="31"/>
      <c r="Q8" s="31"/>
      <c r="R8" s="31"/>
      <c r="S8" s="59"/>
      <c r="T8" t="s">
        <v>41</v>
      </c>
      <c r="U8" s="31"/>
      <c r="V8" s="31"/>
      <c r="W8" s="15"/>
    </row>
    <row r="9" spans="1:23" ht="16.2">
      <c r="A9" s="29"/>
      <c r="B9" s="45" t="s">
        <v>25</v>
      </c>
      <c r="C9" s="45"/>
      <c r="D9" s="31"/>
      <c r="E9" s="31"/>
      <c r="F9" s="59">
        <v>100</v>
      </c>
      <c r="G9" s="31"/>
      <c r="H9" s="50">
        <f>F9*3.785/1000*60</f>
        <v>22.71</v>
      </c>
      <c r="I9" t="s">
        <v>40</v>
      </c>
      <c r="J9" s="31"/>
      <c r="K9" s="31"/>
      <c r="L9" s="31"/>
      <c r="M9" s="31"/>
      <c r="N9" s="31"/>
      <c r="O9" s="31"/>
      <c r="P9" s="31"/>
      <c r="Q9" s="31"/>
      <c r="R9" s="31"/>
      <c r="S9" s="49"/>
      <c r="T9" t="s">
        <v>42</v>
      </c>
      <c r="U9" s="31"/>
      <c r="V9" s="31"/>
      <c r="W9" s="15"/>
    </row>
    <row r="10" spans="1:23">
      <c r="A10" s="29"/>
      <c r="B10" s="25" t="s">
        <v>26</v>
      </c>
      <c r="C10" s="32"/>
      <c r="D10" s="32"/>
      <c r="E10" s="32"/>
      <c r="F10" s="60">
        <v>4</v>
      </c>
      <c r="G10" s="32"/>
      <c r="H10" s="51">
        <f>F10*25.41</f>
        <v>101.64</v>
      </c>
      <c r="I10" s="25" t="s">
        <v>21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1"/>
      <c r="V10" s="31"/>
      <c r="W10" s="15"/>
    </row>
    <row r="11" spans="1:23">
      <c r="A11" s="29"/>
      <c r="B11" s="25"/>
      <c r="C11" s="32"/>
      <c r="D11" s="32"/>
      <c r="E11" s="32"/>
      <c r="F11" s="32"/>
      <c r="G11" s="32"/>
      <c r="H11" s="32"/>
      <c r="I11" s="32"/>
      <c r="J11" s="32"/>
      <c r="K11" s="25" t="s">
        <v>48</v>
      </c>
      <c r="L11" s="32"/>
      <c r="M11" s="46"/>
      <c r="N11" s="32"/>
      <c r="O11" s="32"/>
      <c r="P11" s="32"/>
      <c r="Q11" s="32"/>
      <c r="R11" s="32"/>
      <c r="S11" s="32"/>
      <c r="T11" s="32"/>
      <c r="U11" s="30"/>
      <c r="V11" s="30"/>
      <c r="W11" s="15"/>
    </row>
    <row r="12" spans="1:23">
      <c r="A12" s="29"/>
      <c r="B12" s="47" t="s">
        <v>33</v>
      </c>
      <c r="C12" s="32"/>
      <c r="D12" s="32"/>
      <c r="E12" s="32"/>
      <c r="F12" s="32"/>
      <c r="G12" s="32"/>
      <c r="H12" s="33"/>
      <c r="I12" s="32"/>
      <c r="J12" s="32"/>
      <c r="K12" s="25" t="s">
        <v>43</v>
      </c>
      <c r="L12" s="32"/>
      <c r="M12" s="32"/>
      <c r="N12" s="32"/>
      <c r="O12" s="32"/>
      <c r="P12" s="32"/>
      <c r="Q12" s="32"/>
      <c r="R12" s="32"/>
      <c r="S12" s="32"/>
      <c r="T12" s="32"/>
      <c r="U12" s="30"/>
      <c r="V12" s="30"/>
      <c r="W12" s="15"/>
    </row>
    <row r="13" spans="1:23">
      <c r="A13" s="29"/>
      <c r="B13" s="25" t="s">
        <v>34</v>
      </c>
      <c r="C13" s="32"/>
      <c r="D13" s="32"/>
      <c r="E13" s="32"/>
      <c r="F13" s="32"/>
      <c r="G13" s="34"/>
      <c r="H13" s="33"/>
      <c r="I13" s="32"/>
      <c r="J13" s="32"/>
      <c r="K13" s="25" t="s">
        <v>44</v>
      </c>
      <c r="L13" s="32"/>
      <c r="M13" s="32"/>
      <c r="N13" s="32"/>
      <c r="O13" s="32"/>
      <c r="P13" s="32"/>
      <c r="Q13" s="32"/>
      <c r="R13" s="32"/>
      <c r="S13" s="32"/>
      <c r="T13" s="32"/>
      <c r="U13" s="30"/>
      <c r="V13" s="30"/>
      <c r="W13" s="15"/>
    </row>
    <row r="14" spans="1:23">
      <c r="A14" s="29"/>
      <c r="B14" s="25" t="s">
        <v>35</v>
      </c>
      <c r="C14" s="32"/>
      <c r="D14" s="32"/>
      <c r="E14" s="32"/>
      <c r="F14" s="32"/>
      <c r="G14" s="32"/>
      <c r="H14" s="33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0"/>
      <c r="V14" s="30"/>
      <c r="W14" s="15"/>
    </row>
    <row r="15" spans="1:23" ht="17.399999999999999">
      <c r="A15" s="29"/>
      <c r="B15" s="25" t="s">
        <v>36</v>
      </c>
      <c r="C15" s="32"/>
      <c r="D15" s="32"/>
      <c r="E15" s="32"/>
      <c r="F15" s="32"/>
      <c r="G15" s="32"/>
      <c r="H15" s="33"/>
      <c r="I15" s="32"/>
      <c r="J15" s="32"/>
      <c r="K15" s="32"/>
      <c r="L15" s="61" t="s">
        <v>54</v>
      </c>
      <c r="M15" s="61"/>
      <c r="N15" s="61" t="s">
        <v>45</v>
      </c>
      <c r="O15" s="61"/>
      <c r="P15" s="32"/>
      <c r="Q15" s="32"/>
      <c r="R15" s="32"/>
      <c r="S15" s="32"/>
      <c r="T15" s="32"/>
      <c r="U15" s="30"/>
      <c r="V15" s="30"/>
      <c r="W15" s="15"/>
    </row>
    <row r="16" spans="1:23" ht="17.399999999999999">
      <c r="A16" s="29"/>
      <c r="B16" s="32"/>
      <c r="C16" s="32"/>
      <c r="D16" s="32"/>
      <c r="E16" s="32"/>
      <c r="F16" s="32"/>
      <c r="G16" s="32"/>
      <c r="H16" s="26"/>
      <c r="I16" s="32"/>
      <c r="J16" s="32"/>
      <c r="K16" s="32"/>
      <c r="L16" s="61" t="s">
        <v>55</v>
      </c>
      <c r="M16" s="61"/>
      <c r="N16" s="61" t="s">
        <v>46</v>
      </c>
      <c r="O16" s="61"/>
      <c r="P16" s="32"/>
      <c r="Q16" s="32"/>
      <c r="R16" s="32"/>
      <c r="S16" s="32"/>
      <c r="T16" s="32"/>
      <c r="U16" s="30"/>
      <c r="V16" s="30"/>
      <c r="W16" s="15"/>
    </row>
    <row r="17" spans="1:23">
      <c r="A17" s="29"/>
      <c r="B17" s="27" t="s">
        <v>28</v>
      </c>
      <c r="C17" s="26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0"/>
      <c r="V17" s="30"/>
      <c r="W17" s="15"/>
    </row>
    <row r="18" spans="1:23" ht="16.2">
      <c r="A18" s="29"/>
      <c r="B18" s="25" t="s">
        <v>29</v>
      </c>
      <c r="C18" s="32"/>
      <c r="D18" s="32"/>
      <c r="E18" s="32"/>
      <c r="F18" s="54">
        <f>F9/(F10^2.5)</f>
        <v>3.125</v>
      </c>
      <c r="G18" s="32"/>
      <c r="H18" s="32"/>
      <c r="I18" s="32"/>
      <c r="J18" s="32"/>
      <c r="K18" s="61" t="s">
        <v>47</v>
      </c>
      <c r="L18" s="32"/>
      <c r="M18" s="32"/>
      <c r="N18" s="32"/>
      <c r="O18" s="32"/>
      <c r="P18" s="32"/>
      <c r="Q18" s="32"/>
      <c r="R18" s="32"/>
      <c r="S18" s="32"/>
      <c r="T18" s="32"/>
      <c r="U18" s="30"/>
      <c r="V18" s="30"/>
      <c r="W18" s="15"/>
    </row>
    <row r="19" spans="1:23">
      <c r="A19" s="29"/>
      <c r="B19" s="25" t="s">
        <v>30</v>
      </c>
      <c r="C19" s="32"/>
      <c r="D19" s="36"/>
      <c r="E19" s="32"/>
      <c r="F19" s="53" t="str">
        <f>IF(F18&lt;10.2,"No","Yes")</f>
        <v>No</v>
      </c>
      <c r="G19" s="32"/>
      <c r="H19" s="32"/>
      <c r="I19" s="32"/>
      <c r="J19" s="32"/>
      <c r="K19" s="61"/>
      <c r="L19" s="32"/>
      <c r="M19" s="32"/>
      <c r="N19" s="32"/>
      <c r="O19" s="32"/>
      <c r="P19" s="32"/>
      <c r="Q19" s="32"/>
      <c r="R19" s="32"/>
      <c r="S19" s="32"/>
      <c r="T19" s="32"/>
      <c r="U19" s="31"/>
      <c r="V19" s="31"/>
      <c r="W19" s="15"/>
    </row>
    <row r="20" spans="1:23">
      <c r="A20" s="29"/>
      <c r="B20" s="25" t="s">
        <v>31</v>
      </c>
      <c r="C20" s="32"/>
      <c r="D20" s="32"/>
      <c r="E20" s="32"/>
      <c r="F20" s="55">
        <f>LN(F18)</f>
        <v>1.1394342831883648</v>
      </c>
      <c r="G20" s="32"/>
      <c r="H20" s="32"/>
      <c r="I20" s="32"/>
      <c r="J20" s="32"/>
      <c r="K20" s="61" t="s">
        <v>49</v>
      </c>
      <c r="L20" s="25"/>
      <c r="M20" s="32"/>
      <c r="N20" s="32"/>
      <c r="O20" s="32"/>
      <c r="P20" s="32"/>
      <c r="Q20" s="32"/>
      <c r="R20" s="32"/>
      <c r="S20" s="32"/>
      <c r="T20" s="32"/>
      <c r="U20" s="31"/>
      <c r="V20" s="31"/>
      <c r="W20" s="15"/>
    </row>
    <row r="21" spans="1:23">
      <c r="A21" s="29"/>
      <c r="B21" s="26" t="s">
        <v>32</v>
      </c>
      <c r="C21" s="32"/>
      <c r="D21" s="32"/>
      <c r="E21" s="32"/>
      <c r="F21" s="56">
        <f>0.446+0.272*(F20)+0.0397*(F20^2)-0.0153*(F20^3)-0.003575*(F20^4)</f>
        <v>0.7788091011325875</v>
      </c>
      <c r="G21" s="26"/>
      <c r="H21" s="37"/>
      <c r="I21" s="37"/>
      <c r="J21" s="26"/>
      <c r="K21" s="32"/>
      <c r="L21" s="32"/>
      <c r="M21" s="32"/>
      <c r="N21" s="32"/>
      <c r="O21" s="32"/>
      <c r="P21" s="32"/>
      <c r="Q21" s="38"/>
      <c r="R21" s="38"/>
      <c r="S21" s="39"/>
      <c r="T21" s="39"/>
      <c r="U21" s="40"/>
      <c r="V21" s="31"/>
      <c r="W21" s="15"/>
    </row>
    <row r="22" spans="1:23">
      <c r="A22" s="29"/>
      <c r="B22" s="25" t="s">
        <v>38</v>
      </c>
      <c r="C22" s="32"/>
      <c r="D22" s="32"/>
      <c r="E22" s="32"/>
      <c r="F22" s="57">
        <f>F21*F10</f>
        <v>3.11523640453035</v>
      </c>
      <c r="G22" s="32"/>
      <c r="H22" s="51">
        <f>F22*25.41</f>
        <v>79.15815703911619</v>
      </c>
      <c r="I22" s="25" t="s">
        <v>21</v>
      </c>
      <c r="J22" s="32"/>
      <c r="K22" s="61" t="s">
        <v>50</v>
      </c>
      <c r="L22" s="32"/>
      <c r="M22" s="32"/>
      <c r="N22" s="32"/>
      <c r="O22" s="32"/>
      <c r="P22" s="32"/>
      <c r="Q22" s="32"/>
      <c r="R22" s="32"/>
      <c r="S22" s="32"/>
      <c r="T22" s="32"/>
      <c r="U22" s="31"/>
      <c r="V22" s="31"/>
      <c r="W22" s="15"/>
    </row>
    <row r="23" spans="1:23" ht="15.6">
      <c r="A23" s="29"/>
      <c r="B23" s="26" t="s">
        <v>37</v>
      </c>
      <c r="C23" s="26"/>
      <c r="D23" s="32"/>
      <c r="E23" s="32"/>
      <c r="F23" s="54">
        <f>-0.0113+3.04*F21-3.461*(F21^2)+4.108*(F21^3)-2.638*(F21^4)</f>
        <v>1.2270687611910347</v>
      </c>
      <c r="G23" s="32"/>
      <c r="H23" s="32"/>
      <c r="I23" s="32"/>
      <c r="J23" s="32"/>
      <c r="K23" s="32"/>
      <c r="L23" s="61" t="s">
        <v>51</v>
      </c>
      <c r="M23" s="32"/>
      <c r="N23" s="32"/>
      <c r="O23" s="32"/>
      <c r="P23" s="32"/>
      <c r="Q23" s="32"/>
      <c r="R23" s="32"/>
      <c r="S23" s="32"/>
      <c r="T23" s="32"/>
      <c r="U23" s="31"/>
      <c r="V23" s="31"/>
      <c r="W23" s="15"/>
    </row>
    <row r="24" spans="1:23" ht="15.6">
      <c r="A24" s="29"/>
      <c r="B24" s="25" t="s">
        <v>39</v>
      </c>
      <c r="C24" s="32"/>
      <c r="D24" s="41"/>
      <c r="E24" s="41"/>
      <c r="F24" s="58">
        <f>F23*F10</f>
        <v>4.9082750447641388</v>
      </c>
      <c r="G24" s="48"/>
      <c r="H24" s="52">
        <f>F24*25.41</f>
        <v>124.71926888745676</v>
      </c>
      <c r="I24" s="48" t="s">
        <v>21</v>
      </c>
      <c r="J24" s="32"/>
      <c r="K24" s="41"/>
      <c r="L24" s="62" t="s">
        <v>62</v>
      </c>
      <c r="M24" s="41"/>
      <c r="N24" s="41"/>
      <c r="O24" s="41"/>
      <c r="P24" s="32"/>
      <c r="Q24" s="32"/>
      <c r="R24" s="32"/>
      <c r="S24" s="32"/>
      <c r="T24" s="32"/>
      <c r="U24" s="31"/>
      <c r="V24" s="31"/>
      <c r="W24" s="15"/>
    </row>
    <row r="25" spans="1:23">
      <c r="A25" s="29"/>
      <c r="B25" s="42"/>
      <c r="C25" s="42"/>
      <c r="D25" s="42"/>
      <c r="E25" s="42"/>
      <c r="F25" s="42"/>
      <c r="G25" s="42"/>
      <c r="H25" s="42"/>
      <c r="I25" s="42"/>
      <c r="J25" s="42"/>
      <c r="K25" s="43"/>
      <c r="L25" s="63" t="s">
        <v>52</v>
      </c>
      <c r="M25" s="43"/>
      <c r="N25" s="35"/>
      <c r="O25" s="35"/>
      <c r="P25" s="35"/>
      <c r="Q25" s="32"/>
      <c r="R25" s="32"/>
      <c r="S25" s="32"/>
      <c r="T25" s="32"/>
      <c r="U25" s="31"/>
      <c r="V25" s="31"/>
      <c r="W25" s="15"/>
    </row>
    <row r="26" spans="1:23">
      <c r="A26" s="29"/>
      <c r="B26" s="42"/>
      <c r="C26" s="42"/>
      <c r="D26" s="42"/>
      <c r="E26" s="42"/>
      <c r="F26" s="42"/>
      <c r="G26" s="42"/>
      <c r="H26" s="42"/>
      <c r="I26" s="42"/>
      <c r="J26" s="42"/>
      <c r="K26" s="43"/>
      <c r="L26" s="63" t="s">
        <v>53</v>
      </c>
      <c r="M26" s="43"/>
      <c r="N26" s="35"/>
      <c r="O26" s="35"/>
      <c r="P26" s="35"/>
      <c r="Q26" s="32"/>
      <c r="R26" s="32"/>
      <c r="S26" s="32"/>
      <c r="T26" s="32"/>
      <c r="U26" s="31"/>
      <c r="V26" s="31"/>
      <c r="W26" s="15"/>
    </row>
    <row r="27" spans="1:23">
      <c r="A27" s="29"/>
      <c r="B27" s="42"/>
      <c r="C27" s="42"/>
      <c r="D27" s="42"/>
      <c r="E27" s="42"/>
      <c r="F27" s="42"/>
      <c r="G27" s="42"/>
      <c r="H27" s="42"/>
      <c r="I27" s="42"/>
      <c r="J27" s="42"/>
      <c r="K27" s="43"/>
      <c r="L27" s="43"/>
      <c r="M27" s="43"/>
      <c r="N27" s="35"/>
      <c r="O27" s="35"/>
      <c r="P27" s="35"/>
      <c r="Q27" s="32"/>
      <c r="R27" s="32"/>
      <c r="S27" s="32"/>
      <c r="T27" s="32"/>
      <c r="U27" s="31"/>
      <c r="V27" s="31"/>
      <c r="W27" s="15"/>
    </row>
    <row r="28" spans="1:23">
      <c r="A28" s="29"/>
      <c r="B28" s="42"/>
      <c r="C28" s="42"/>
      <c r="D28" s="42"/>
      <c r="E28" s="42"/>
      <c r="F28" s="42"/>
      <c r="G28" s="42"/>
      <c r="H28" s="42"/>
      <c r="I28" s="42"/>
      <c r="J28" s="42"/>
      <c r="K28" s="44" t="s">
        <v>56</v>
      </c>
      <c r="L28" s="43"/>
      <c r="M28" s="43"/>
      <c r="N28" s="35"/>
      <c r="O28" s="35"/>
      <c r="P28" s="35"/>
      <c r="Q28" s="32"/>
      <c r="R28" s="32"/>
      <c r="S28" s="32"/>
      <c r="T28" s="32"/>
      <c r="U28" s="31"/>
      <c r="V28" s="31"/>
      <c r="W28" s="15"/>
    </row>
    <row r="29" spans="1:23">
      <c r="A29" s="29"/>
      <c r="B29" s="42"/>
      <c r="C29" s="42"/>
      <c r="D29" s="42"/>
      <c r="E29" s="42"/>
      <c r="F29" s="42"/>
      <c r="G29" s="42"/>
      <c r="H29" s="42"/>
      <c r="I29" s="42"/>
      <c r="J29" s="42"/>
      <c r="K29" s="43">
        <v>1</v>
      </c>
      <c r="L29" s="28" t="s">
        <v>57</v>
      </c>
      <c r="M29" s="43"/>
      <c r="N29" s="35"/>
      <c r="O29" s="35"/>
      <c r="P29" s="35"/>
      <c r="Q29" s="32"/>
      <c r="R29" s="32"/>
      <c r="S29" s="32"/>
      <c r="T29" s="32"/>
      <c r="U29" s="31"/>
      <c r="V29" s="31"/>
      <c r="W29" s="15"/>
    </row>
    <row r="30" spans="1:23">
      <c r="A30" s="29"/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28" t="s">
        <v>58</v>
      </c>
      <c r="M30" s="43"/>
      <c r="N30" s="35"/>
      <c r="O30" s="35"/>
      <c r="P30" s="35"/>
      <c r="Q30" s="32"/>
      <c r="R30" s="32"/>
      <c r="S30" s="32"/>
      <c r="T30" s="32"/>
      <c r="U30" s="31"/>
      <c r="V30" s="31"/>
      <c r="W30" s="15"/>
    </row>
    <row r="31" spans="1:23">
      <c r="A31" s="29"/>
      <c r="B31" s="42"/>
      <c r="C31" s="42"/>
      <c r="D31" s="42"/>
      <c r="E31" s="42"/>
      <c r="F31" s="42"/>
      <c r="G31" s="42"/>
      <c r="H31" s="42"/>
      <c r="I31" s="42"/>
      <c r="J31" s="42"/>
      <c r="K31" s="43"/>
      <c r="L31" s="43"/>
      <c r="M31" s="43"/>
      <c r="N31" s="35"/>
      <c r="O31" s="35"/>
      <c r="P31" s="35"/>
      <c r="Q31" s="32"/>
      <c r="R31" s="32"/>
      <c r="S31" s="32"/>
      <c r="T31" s="32"/>
      <c r="U31" s="31"/>
      <c r="V31" s="31"/>
      <c r="W31" s="15"/>
    </row>
    <row r="32" spans="1:23">
      <c r="A32" s="29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35"/>
      <c r="O32" s="35"/>
      <c r="P32" s="35"/>
      <c r="Q32" s="32"/>
      <c r="R32" s="32"/>
      <c r="S32" s="32"/>
      <c r="T32" s="32"/>
      <c r="U32" s="31"/>
      <c r="V32" s="31"/>
      <c r="W32" s="15"/>
    </row>
    <row r="33" spans="1:23">
      <c r="A33" s="29"/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35"/>
      <c r="O33" s="35"/>
      <c r="P33" s="35"/>
      <c r="Q33" s="32"/>
      <c r="R33" s="32"/>
      <c r="S33" s="32"/>
      <c r="T33" s="32"/>
      <c r="U33" s="31"/>
      <c r="V33" s="31"/>
      <c r="W33" s="15"/>
    </row>
    <row r="34" spans="1:23">
      <c r="A34" s="29"/>
      <c r="B34" s="42"/>
      <c r="C34" s="42"/>
      <c r="D34" s="42"/>
      <c r="E34" s="42"/>
      <c r="F34" s="42"/>
      <c r="G34" s="42"/>
      <c r="H34" s="42"/>
      <c r="I34" s="42"/>
      <c r="J34" s="42"/>
      <c r="K34" s="43">
        <v>2</v>
      </c>
      <c r="L34" s="28" t="s">
        <v>59</v>
      </c>
      <c r="M34" s="43"/>
      <c r="N34" s="35"/>
      <c r="O34" s="35"/>
      <c r="P34" s="35"/>
      <c r="Q34" s="32"/>
      <c r="R34" s="32"/>
      <c r="S34" s="32"/>
      <c r="T34" s="32"/>
      <c r="U34" s="31"/>
      <c r="V34" s="31"/>
      <c r="W34" s="15"/>
    </row>
    <row r="35" spans="1:23">
      <c r="A35" s="29"/>
      <c r="B35" s="42"/>
      <c r="C35" s="42"/>
      <c r="D35" s="42"/>
      <c r="E35" s="42"/>
      <c r="F35" s="42"/>
      <c r="G35" s="42"/>
      <c r="H35" s="42"/>
      <c r="I35" s="42"/>
      <c r="J35" s="42"/>
      <c r="K35" s="43"/>
      <c r="L35" s="28" t="s">
        <v>60</v>
      </c>
      <c r="M35" s="43"/>
      <c r="N35" s="35"/>
      <c r="O35" s="35"/>
      <c r="P35" s="35"/>
      <c r="Q35" s="32"/>
      <c r="R35" s="32"/>
      <c r="S35" s="32"/>
      <c r="T35" s="32"/>
      <c r="U35" s="31"/>
      <c r="V35" s="31"/>
      <c r="W35" s="15"/>
    </row>
    <row r="36" spans="1:23">
      <c r="A36" s="29"/>
      <c r="B36" s="42"/>
      <c r="C36" s="42"/>
      <c r="D36" s="42"/>
      <c r="E36" s="42"/>
      <c r="F36" s="42"/>
      <c r="G36" s="42"/>
      <c r="H36" s="42"/>
      <c r="I36" s="42"/>
      <c r="J36" s="42"/>
      <c r="K36" s="43"/>
      <c r="L36" s="28" t="s">
        <v>61</v>
      </c>
      <c r="M36" s="43"/>
      <c r="N36" s="35"/>
      <c r="O36" s="35"/>
      <c r="P36" s="35"/>
      <c r="Q36" s="32"/>
      <c r="R36" s="32"/>
      <c r="S36" s="32"/>
      <c r="T36" s="32"/>
      <c r="U36" s="31"/>
      <c r="V36" s="31"/>
      <c r="W36" s="15"/>
    </row>
    <row r="37" spans="1:23">
      <c r="A37" s="29"/>
      <c r="B37" s="42"/>
      <c r="C37" s="42"/>
      <c r="D37" s="42"/>
      <c r="E37" s="42"/>
      <c r="F37" s="42"/>
      <c r="G37" s="42"/>
      <c r="H37" s="42"/>
      <c r="I37" s="42"/>
      <c r="J37" s="42"/>
      <c r="K37" s="43"/>
      <c r="L37" s="43"/>
      <c r="M37" s="43"/>
      <c r="N37" s="35"/>
      <c r="O37" s="35"/>
      <c r="P37" s="35"/>
      <c r="Q37" s="32"/>
      <c r="R37" s="32"/>
      <c r="S37" s="32"/>
      <c r="T37" s="32"/>
      <c r="U37" s="31"/>
      <c r="V37" s="31"/>
      <c r="W37" s="15"/>
    </row>
    <row r="38" spans="1:23">
      <c r="A38" s="29"/>
      <c r="B38" s="42"/>
      <c r="C38" s="42"/>
      <c r="D38" s="42"/>
      <c r="E38" s="42"/>
      <c r="F38" s="42"/>
      <c r="G38" s="42"/>
      <c r="H38" s="42"/>
      <c r="I38" s="42"/>
      <c r="J38" s="42"/>
      <c r="K38" s="43"/>
      <c r="L38" s="43"/>
      <c r="M38" s="43"/>
      <c r="N38" s="35"/>
      <c r="O38" s="35"/>
      <c r="P38" s="35"/>
      <c r="Q38" s="32"/>
      <c r="R38" s="32"/>
      <c r="S38" s="32"/>
      <c r="T38" s="32"/>
      <c r="U38" s="31"/>
      <c r="V38" s="31"/>
      <c r="W38" s="15"/>
    </row>
    <row r="39" spans="1:23">
      <c r="A39" s="29"/>
      <c r="B39" s="42"/>
      <c r="C39" s="42"/>
      <c r="D39" s="42"/>
      <c r="E39" s="42"/>
      <c r="F39" s="42"/>
      <c r="G39" s="42"/>
      <c r="H39" s="42"/>
      <c r="I39" s="42"/>
      <c r="J39" s="42"/>
      <c r="K39" s="43"/>
      <c r="L39" s="43"/>
      <c r="M39" s="43"/>
      <c r="N39" s="35"/>
      <c r="O39" s="35"/>
      <c r="P39" s="35"/>
      <c r="Q39" s="32"/>
      <c r="R39" s="32"/>
      <c r="S39" s="32"/>
      <c r="T39" s="32"/>
      <c r="U39" s="31"/>
      <c r="V39" s="31"/>
      <c r="W39" s="15"/>
    </row>
    <row r="40" spans="1:23">
      <c r="A40" s="29"/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43"/>
      <c r="M40" s="43"/>
      <c r="N40" s="35"/>
      <c r="O40" s="35"/>
      <c r="P40" s="35"/>
      <c r="Q40" s="32"/>
      <c r="R40" s="32"/>
      <c r="S40" s="32"/>
      <c r="T40" s="32"/>
      <c r="U40" s="31"/>
      <c r="V40" s="31"/>
      <c r="W40" s="15"/>
    </row>
    <row r="41" spans="1:23">
      <c r="A41" s="29"/>
      <c r="B41" s="42"/>
      <c r="C41" s="42"/>
      <c r="D41" s="42"/>
      <c r="E41" s="42"/>
      <c r="F41" s="42"/>
      <c r="G41" s="42"/>
      <c r="H41" s="42"/>
      <c r="I41" s="42"/>
      <c r="J41" s="42"/>
      <c r="K41" s="43"/>
      <c r="L41" s="43"/>
      <c r="M41" s="43"/>
      <c r="N41" s="35"/>
      <c r="O41" s="35"/>
      <c r="P41" s="35"/>
      <c r="Q41" s="32"/>
      <c r="R41" s="32"/>
      <c r="S41" s="32"/>
      <c r="T41" s="32"/>
      <c r="U41" s="31"/>
      <c r="V41" s="31"/>
      <c r="W41" s="15"/>
    </row>
    <row r="42" spans="1:23">
      <c r="A42" s="29"/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43"/>
      <c r="M42" s="43"/>
      <c r="N42" s="35"/>
      <c r="O42" s="35"/>
      <c r="P42" s="35"/>
      <c r="Q42" s="32"/>
      <c r="R42" s="32"/>
      <c r="S42" s="32"/>
      <c r="T42" s="32"/>
      <c r="U42" s="31"/>
      <c r="V42" s="31"/>
      <c r="W42" s="15"/>
    </row>
    <row r="43" spans="1:23">
      <c r="A43" s="29"/>
      <c r="B43" s="42"/>
      <c r="C43" s="42"/>
      <c r="D43" s="42"/>
      <c r="E43" s="42"/>
      <c r="F43" s="42"/>
      <c r="G43" s="42"/>
      <c r="H43" s="42"/>
      <c r="I43" s="42"/>
      <c r="J43" s="42"/>
      <c r="K43" s="43"/>
      <c r="L43" s="43"/>
      <c r="M43" s="43"/>
      <c r="N43" s="35"/>
      <c r="O43" s="35"/>
      <c r="P43" s="35"/>
      <c r="Q43" s="32"/>
      <c r="R43" s="32"/>
      <c r="S43" s="32"/>
      <c r="T43" s="32"/>
      <c r="U43" s="31"/>
      <c r="V43" s="31"/>
      <c r="W43" s="15"/>
    </row>
    <row r="44" spans="1:23">
      <c r="A44" s="29"/>
      <c r="B44" s="42"/>
      <c r="C44" s="42"/>
      <c r="D44" s="42"/>
      <c r="E44" s="42"/>
      <c r="F44" s="42"/>
      <c r="G44" s="42"/>
      <c r="H44" s="42"/>
      <c r="I44" s="42"/>
      <c r="J44" s="42"/>
      <c r="K44" s="43"/>
      <c r="L44" s="43"/>
      <c r="M44" s="43"/>
      <c r="N44" s="35"/>
      <c r="O44" s="35"/>
      <c r="P44" s="35"/>
      <c r="Q44" s="32"/>
      <c r="R44" s="32"/>
      <c r="S44" s="32"/>
      <c r="T44" s="32"/>
      <c r="U44" s="31"/>
      <c r="V44" s="31"/>
      <c r="W44" s="15"/>
    </row>
    <row r="45" spans="1:23">
      <c r="A45" s="29"/>
      <c r="B45" s="42"/>
      <c r="C45" s="42"/>
      <c r="D45" s="42"/>
      <c r="E45" s="42"/>
      <c r="F45" s="42"/>
      <c r="G45" s="42"/>
      <c r="H45" s="42"/>
      <c r="I45" s="42"/>
      <c r="J45" s="42"/>
      <c r="K45" s="43"/>
      <c r="L45" s="43"/>
      <c r="M45" s="43"/>
      <c r="N45" s="35"/>
      <c r="O45" s="35"/>
      <c r="P45" s="35"/>
      <c r="Q45" s="32"/>
      <c r="R45" s="32"/>
      <c r="S45" s="32"/>
      <c r="T45" s="32"/>
      <c r="U45" s="31"/>
      <c r="V45" s="31"/>
      <c r="W45" s="15"/>
    </row>
    <row r="46" spans="1:23">
      <c r="A46" s="29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8"/>
      <c r="M46" s="32"/>
      <c r="N46" s="32"/>
      <c r="O46" s="32"/>
      <c r="P46" s="39"/>
      <c r="Q46" s="32"/>
      <c r="R46" s="32"/>
      <c r="S46" s="32"/>
      <c r="T46" s="32"/>
      <c r="U46" s="31"/>
      <c r="V46" s="31"/>
      <c r="W46" s="15"/>
    </row>
    <row r="47" spans="1:23">
      <c r="A47" s="29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15"/>
    </row>
    <row r="48" spans="1:23" ht="15" thickBot="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</row>
    <row r="49" spans="1:9" ht="15" thickTop="1">
      <c r="A49" s="91" t="s">
        <v>17</v>
      </c>
      <c r="B49" s="92"/>
      <c r="C49" s="92"/>
      <c r="D49" s="97" t="s">
        <v>18</v>
      </c>
      <c r="E49" s="97"/>
      <c r="F49" s="97" t="s">
        <v>19</v>
      </c>
      <c r="G49" s="97"/>
      <c r="H49" s="98" t="s">
        <v>20</v>
      </c>
      <c r="I49" s="99"/>
    </row>
    <row r="50" spans="1:9">
      <c r="A50" s="93" t="s">
        <v>15</v>
      </c>
      <c r="B50" s="94"/>
      <c r="C50" s="94"/>
      <c r="D50" s="70"/>
      <c r="E50" s="70"/>
      <c r="F50" s="70"/>
      <c r="G50" s="70"/>
      <c r="H50" s="70"/>
      <c r="I50" s="71"/>
    </row>
    <row r="51" spans="1:9">
      <c r="A51" s="93" t="s">
        <v>16</v>
      </c>
      <c r="B51" s="94"/>
      <c r="C51" s="94"/>
      <c r="D51" s="70"/>
      <c r="E51" s="70"/>
      <c r="F51" s="70"/>
      <c r="G51" s="70"/>
      <c r="H51" s="70"/>
      <c r="I51" s="71"/>
    </row>
    <row r="52" spans="1:9" ht="15" thickBot="1">
      <c r="A52" s="95" t="s">
        <v>14</v>
      </c>
      <c r="B52" s="96"/>
      <c r="C52" s="96"/>
      <c r="D52" s="89"/>
      <c r="E52" s="89"/>
      <c r="F52" s="89"/>
      <c r="G52" s="89"/>
      <c r="H52" s="89"/>
      <c r="I52" s="90"/>
    </row>
    <row r="53" spans="1:9" ht="15" thickTop="1"/>
  </sheetData>
  <mergeCells count="31">
    <mergeCell ref="Q4:S4"/>
    <mergeCell ref="A5:C5"/>
    <mergeCell ref="D6:O6"/>
    <mergeCell ref="D5:O5"/>
    <mergeCell ref="H52:I52"/>
    <mergeCell ref="A49:C49"/>
    <mergeCell ref="A50:C50"/>
    <mergeCell ref="A51:C51"/>
    <mergeCell ref="A52:C52"/>
    <mergeCell ref="D49:E49"/>
    <mergeCell ref="F49:G49"/>
    <mergeCell ref="D52:E52"/>
    <mergeCell ref="F52:G52"/>
    <mergeCell ref="H49:I49"/>
    <mergeCell ref="H51:I51"/>
    <mergeCell ref="F1:K3"/>
    <mergeCell ref="Q5:W5"/>
    <mergeCell ref="D50:E50"/>
    <mergeCell ref="D51:E51"/>
    <mergeCell ref="F50:G50"/>
    <mergeCell ref="F51:G51"/>
    <mergeCell ref="H50:I50"/>
    <mergeCell ref="M1:O1"/>
    <mergeCell ref="Q2:S2"/>
    <mergeCell ref="Q3:S3"/>
    <mergeCell ref="M2:O2"/>
    <mergeCell ref="M3:O3"/>
    <mergeCell ref="Q6:W6"/>
    <mergeCell ref="U2:W2"/>
    <mergeCell ref="U3:W3"/>
    <mergeCell ref="U4:W4"/>
  </mergeCells>
  <phoneticPr fontId="7" type="noConversion"/>
  <pageMargins left="0.70866141732283472" right="0.70866141732283472" top="0.59055118110236227" bottom="0.55118110236220474" header="0.31496062992125984" footer="0.31496062992125984"/>
  <pageSetup paperSize="8" scale="99" orientation="landscape" r:id="rId1"/>
  <drawing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28" r:id="rId7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Sheet2</vt:lpstr>
      <vt:lpstr>Sheet3</vt:lpstr>
    </vt:vector>
  </TitlesOfParts>
  <Company>KASA Redberg Pty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Danenbergsons</dc:creator>
  <cp:lastModifiedBy>Karl Danenbergsons</cp:lastModifiedBy>
  <cp:lastPrinted>2009-07-26T12:11:56Z</cp:lastPrinted>
  <dcterms:created xsi:type="dcterms:W3CDTF">2009-03-12T09:56:12Z</dcterms:created>
  <dcterms:modified xsi:type="dcterms:W3CDTF">2009-07-26T12:23:33Z</dcterms:modified>
</cp:coreProperties>
</file>